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арина\на 01 число (Исполнение %) - в 3 экз\квартальное исполнение\за 3 квартал 2015\"/>
    </mc:Choice>
  </mc:AlternateContent>
  <bookViews>
    <workbookView xWindow="0" yWindow="0" windowWidth="15360" windowHeight="7755" tabRatio="580"/>
  </bookViews>
  <sheets>
    <sheet name="расходы по ВР" sheetId="1" r:id="rId1"/>
  </sheets>
  <definedNames>
    <definedName name="_xlnm._FilterDatabase" localSheetId="0" hidden="1">'расходы по ВР'!$A$9:$K$505</definedName>
  </definedNames>
  <calcPr calcId="152511"/>
</workbook>
</file>

<file path=xl/calcChain.xml><?xml version="1.0" encoding="utf-8"?>
<calcChain xmlns="http://schemas.openxmlformats.org/spreadsheetml/2006/main">
  <c r="J11" i="1" l="1"/>
  <c r="J10" i="1" s="1"/>
  <c r="J12" i="1"/>
  <c r="K12" i="1"/>
  <c r="K11" i="1" s="1"/>
  <c r="J13" i="1"/>
  <c r="K13" i="1"/>
  <c r="L13" i="1"/>
  <c r="J14" i="1"/>
  <c r="K14" i="1"/>
  <c r="L14" i="1"/>
  <c r="K10" i="1" l="1"/>
  <c r="L10" i="1" s="1"/>
  <c r="L11" i="1"/>
  <c r="L12" i="1"/>
  <c r="K152" i="1"/>
  <c r="J152" i="1"/>
  <c r="K421" i="1"/>
  <c r="K420" i="1"/>
  <c r="K419" i="1" s="1"/>
  <c r="K16" i="1"/>
  <c r="K15" i="1" s="1"/>
  <c r="K17" i="1"/>
  <c r="K21" i="1"/>
  <c r="K20" i="1" s="1"/>
  <c r="K25" i="1"/>
  <c r="K24" i="1" s="1"/>
  <c r="K23" i="1" s="1"/>
  <c r="K22" i="1" s="1"/>
  <c r="K29" i="1"/>
  <c r="K28" i="1" s="1"/>
  <c r="K33" i="1"/>
  <c r="K32" i="1" s="1"/>
  <c r="K31" i="1" s="1"/>
  <c r="J32" i="1"/>
  <c r="K35" i="1"/>
  <c r="K34" i="1" s="1"/>
  <c r="K41" i="1"/>
  <c r="K40" i="1" s="1"/>
  <c r="K39" i="1" s="1"/>
  <c r="K38" i="1" s="1"/>
  <c r="J38" i="1"/>
  <c r="K47" i="1"/>
  <c r="K46" i="1" s="1"/>
  <c r="K51" i="1"/>
  <c r="K50" i="1" s="1"/>
  <c r="K49" i="1" s="1"/>
  <c r="K48" i="1" s="1"/>
  <c r="J48" i="1"/>
  <c r="K57" i="1"/>
  <c r="K56" i="1"/>
  <c r="K55" i="1" s="1"/>
  <c r="K54" i="1" s="1"/>
  <c r="L54" i="1" s="1"/>
  <c r="L56" i="1"/>
  <c r="J54" i="1"/>
  <c r="K66" i="1"/>
  <c r="K65" i="1" s="1"/>
  <c r="K64" i="1" s="1"/>
  <c r="K68" i="1"/>
  <c r="K73" i="1"/>
  <c r="K72" i="1" s="1"/>
  <c r="K71" i="1" s="1"/>
  <c r="K70" i="1" s="1"/>
  <c r="K78" i="1"/>
  <c r="K77" i="1" s="1"/>
  <c r="K76" i="1" s="1"/>
  <c r="K75" i="1" s="1"/>
  <c r="K81" i="1"/>
  <c r="K85" i="1"/>
  <c r="K84" i="1" s="1"/>
  <c r="K83" i="1" s="1"/>
  <c r="K82" i="1" s="1"/>
  <c r="K87" i="1"/>
  <c r="K90" i="1"/>
  <c r="K89" i="1" s="1"/>
  <c r="K88" i="1" s="1"/>
  <c r="K91" i="1"/>
  <c r="K96" i="1"/>
  <c r="K95" i="1" s="1"/>
  <c r="K94" i="1" s="1"/>
  <c r="K93" i="1" s="1"/>
  <c r="J93" i="1"/>
  <c r="J94" i="1"/>
  <c r="J95" i="1"/>
  <c r="J96" i="1"/>
  <c r="K98" i="1"/>
  <c r="K101" i="1"/>
  <c r="K100" i="1" s="1"/>
  <c r="K99" i="1" s="1"/>
  <c r="K102" i="1"/>
  <c r="K109" i="1"/>
  <c r="K108" i="1" s="1"/>
  <c r="K107" i="1" s="1"/>
  <c r="K106" i="1" s="1"/>
  <c r="K105" i="1" s="1"/>
  <c r="K114" i="1"/>
  <c r="K113" i="1" s="1"/>
  <c r="K112" i="1" s="1"/>
  <c r="K111" i="1" s="1"/>
  <c r="K115" i="1"/>
  <c r="K120" i="1"/>
  <c r="K119" i="1" s="1"/>
  <c r="K118" i="1" s="1"/>
  <c r="K117" i="1" s="1"/>
  <c r="K121" i="1"/>
  <c r="K128" i="1"/>
  <c r="K127" i="1" s="1"/>
  <c r="K126" i="1" s="1"/>
  <c r="K125" i="1" s="1"/>
  <c r="K133" i="1"/>
  <c r="K132" i="1" s="1"/>
  <c r="K131" i="1" s="1"/>
  <c r="K130" i="1" s="1"/>
  <c r="K138" i="1"/>
  <c r="K137" i="1" s="1"/>
  <c r="K136" i="1" s="1"/>
  <c r="K135" i="1" s="1"/>
  <c r="K139" i="1"/>
  <c r="K143" i="1"/>
  <c r="K142" i="1" s="1"/>
  <c r="K146" i="1"/>
  <c r="K145" i="1" s="1"/>
  <c r="K144" i="1" s="1"/>
  <c r="K153" i="1"/>
  <c r="K162" i="1"/>
  <c r="K161" i="1" s="1"/>
  <c r="K160" i="1" s="1"/>
  <c r="K159" i="1" s="1"/>
  <c r="K158" i="1" s="1"/>
  <c r="K171" i="1"/>
  <c r="K170" i="1" s="1"/>
  <c r="K169" i="1" s="1"/>
  <c r="K168" i="1" s="1"/>
  <c r="K167" i="1" s="1"/>
  <c r="K176" i="1"/>
  <c r="K175" i="1" s="1"/>
  <c r="K180" i="1"/>
  <c r="K179" i="1" s="1"/>
  <c r="K178" i="1" s="1"/>
  <c r="K177" i="1" s="1"/>
  <c r="K182" i="1"/>
  <c r="K186" i="1"/>
  <c r="K185" i="1" s="1"/>
  <c r="K184" i="1" s="1"/>
  <c r="K183" i="1" s="1"/>
  <c r="K187" i="1"/>
  <c r="K191" i="1"/>
  <c r="K190" i="1" s="1"/>
  <c r="K189" i="1" s="1"/>
  <c r="K193" i="1"/>
  <c r="K192" i="1" s="1"/>
  <c r="K194" i="1"/>
  <c r="K197" i="1"/>
  <c r="K196" i="1" s="1"/>
  <c r="K201" i="1"/>
  <c r="K200" i="1" s="1"/>
  <c r="K199" i="1" s="1"/>
  <c r="K198" i="1" s="1"/>
  <c r="K203" i="1"/>
  <c r="K205" i="1"/>
  <c r="K204" i="1" s="1"/>
  <c r="K210" i="1"/>
  <c r="K209" i="1" s="1"/>
  <c r="K208" i="1" s="1"/>
  <c r="K207" i="1" s="1"/>
  <c r="K211" i="1"/>
  <c r="K214" i="1"/>
  <c r="K213" i="1" s="1"/>
  <c r="K215" i="1"/>
  <c r="K216" i="1"/>
  <c r="K217" i="1"/>
  <c r="K221" i="1"/>
  <c r="K220" i="1" s="1"/>
  <c r="K223" i="1"/>
  <c r="K222" i="1" s="1"/>
  <c r="K224" i="1"/>
  <c r="K228" i="1"/>
  <c r="K227" i="1" s="1"/>
  <c r="K226" i="1" s="1"/>
  <c r="K230" i="1"/>
  <c r="K234" i="1"/>
  <c r="K233" i="1" s="1"/>
  <c r="K232" i="1" s="1"/>
  <c r="K231" i="1" s="1"/>
  <c r="K239" i="1"/>
  <c r="K238" i="1" s="1"/>
  <c r="K242" i="1"/>
  <c r="K241" i="1" s="1"/>
  <c r="K240" i="1" s="1"/>
  <c r="K245" i="1"/>
  <c r="K244" i="1" s="1"/>
  <c r="K248" i="1"/>
  <c r="K247" i="1" s="1"/>
  <c r="K246" i="1" s="1"/>
  <c r="K251" i="1"/>
  <c r="K250" i="1" s="1"/>
  <c r="K254" i="1"/>
  <c r="K253" i="1" s="1"/>
  <c r="K252" i="1" s="1"/>
  <c r="K259" i="1"/>
  <c r="K258" i="1" s="1"/>
  <c r="K257" i="1" s="1"/>
  <c r="K256" i="1" s="1"/>
  <c r="K260" i="1"/>
  <c r="K263" i="1"/>
  <c r="K266" i="1"/>
  <c r="K265" i="1" s="1"/>
  <c r="K264" i="1" s="1"/>
  <c r="K267" i="1"/>
  <c r="K273" i="1"/>
  <c r="K272" i="1" s="1"/>
  <c r="K274" i="1"/>
  <c r="K280" i="1"/>
  <c r="K279" i="1" s="1"/>
  <c r="K278" i="1" s="1"/>
  <c r="K277" i="1" s="1"/>
  <c r="K276" i="1" s="1"/>
  <c r="K286" i="1"/>
  <c r="K285" i="1" s="1"/>
  <c r="K284" i="1" s="1"/>
  <c r="K283" i="1" s="1"/>
  <c r="K287" i="1"/>
  <c r="K292" i="1"/>
  <c r="K291" i="1" s="1"/>
  <c r="K290" i="1" s="1"/>
  <c r="K297" i="1"/>
  <c r="K296" i="1" s="1"/>
  <c r="K295" i="1" s="1"/>
  <c r="K294" i="1" s="1"/>
  <c r="K298" i="1"/>
  <c r="K303" i="1"/>
  <c r="K302" i="1" s="1"/>
  <c r="K304" i="1"/>
  <c r="K309" i="1"/>
  <c r="K308" i="1" s="1"/>
  <c r="K307" i="1" s="1"/>
  <c r="K306" i="1" s="1"/>
  <c r="K310" i="1"/>
  <c r="K315" i="1"/>
  <c r="K314" i="1" s="1"/>
  <c r="K313" i="1" s="1"/>
  <c r="K312" i="1" s="1"/>
  <c r="J312" i="1"/>
  <c r="J313" i="1"/>
  <c r="J314" i="1"/>
  <c r="J315" i="1"/>
  <c r="K316" i="1"/>
  <c r="J316" i="1"/>
  <c r="K318" i="1"/>
  <c r="K322" i="1"/>
  <c r="K321" i="1" s="1"/>
  <c r="K320" i="1" s="1"/>
  <c r="K319" i="1" s="1"/>
  <c r="K324" i="1"/>
  <c r="K323" i="1" s="1"/>
  <c r="K328" i="1"/>
  <c r="K333" i="1"/>
  <c r="K332" i="1" s="1"/>
  <c r="K331" i="1" s="1"/>
  <c r="K330" i="1" s="1"/>
  <c r="K329" i="1" s="1"/>
  <c r="K337" i="1"/>
  <c r="K341" i="1"/>
  <c r="K340" i="1" s="1"/>
  <c r="K339" i="1" s="1"/>
  <c r="K338" i="1" s="1"/>
  <c r="K347" i="1"/>
  <c r="K346" i="1" s="1"/>
  <c r="K345" i="1" s="1"/>
  <c r="K344" i="1" s="1"/>
  <c r="K343" i="1" s="1"/>
  <c r="K352" i="1"/>
  <c r="K351" i="1" s="1"/>
  <c r="K355" i="1"/>
  <c r="K354" i="1" s="1"/>
  <c r="K353" i="1" s="1"/>
  <c r="K359" i="1"/>
  <c r="J358" i="1"/>
  <c r="J359" i="1"/>
  <c r="K358" i="1"/>
  <c r="K362" i="1"/>
  <c r="K361" i="1" s="1"/>
  <c r="K360" i="1" s="1"/>
  <c r="K367" i="1"/>
  <c r="K366" i="1" s="1"/>
  <c r="K365" i="1" s="1"/>
  <c r="K371" i="1"/>
  <c r="K370" i="1" s="1"/>
  <c r="K369" i="1" s="1"/>
  <c r="K368" i="1" s="1"/>
  <c r="K377" i="1"/>
  <c r="K376" i="1" s="1"/>
  <c r="K375" i="1" s="1"/>
  <c r="K374" i="1" s="1"/>
  <c r="K389" i="1"/>
  <c r="K388" i="1" s="1"/>
  <c r="K387" i="1" s="1"/>
  <c r="K386" i="1" s="1"/>
  <c r="K390" i="1"/>
  <c r="K397" i="1"/>
  <c r="K396" i="1" s="1"/>
  <c r="K395" i="1" s="1"/>
  <c r="K394" i="1" s="1"/>
  <c r="K398" i="1"/>
  <c r="K404" i="1"/>
  <c r="K403" i="1" s="1"/>
  <c r="K402" i="1" s="1"/>
  <c r="K401" i="1" s="1"/>
  <c r="K405" i="1"/>
  <c r="K409" i="1"/>
  <c r="K413" i="1"/>
  <c r="K412" i="1" s="1"/>
  <c r="K411" i="1" s="1"/>
  <c r="K410" i="1" s="1"/>
  <c r="K414" i="1"/>
  <c r="K425" i="1"/>
  <c r="K424" i="1" s="1"/>
  <c r="K430" i="1"/>
  <c r="K429" i="1" s="1"/>
  <c r="K428" i="1" s="1"/>
  <c r="K427" i="1" s="1"/>
  <c r="K440" i="1"/>
  <c r="K439" i="1" s="1"/>
  <c r="K438" i="1" s="1"/>
  <c r="K437" i="1" s="1"/>
  <c r="K441" i="1"/>
  <c r="K446" i="1"/>
  <c r="K445" i="1" s="1"/>
  <c r="K444" i="1" s="1"/>
  <c r="K443" i="1" s="1"/>
  <c r="K447" i="1"/>
  <c r="K451" i="1"/>
  <c r="K450" i="1" s="1"/>
  <c r="K449" i="1" s="1"/>
  <c r="K455" i="1"/>
  <c r="K454" i="1" s="1"/>
  <c r="K453" i="1" s="1"/>
  <c r="K452" i="1" s="1"/>
  <c r="K457" i="1"/>
  <c r="K461" i="1"/>
  <c r="K460" i="1" s="1"/>
  <c r="K459" i="1" s="1"/>
  <c r="K458" i="1" s="1"/>
  <c r="K467" i="1"/>
  <c r="K466" i="1" s="1"/>
  <c r="K465" i="1" s="1"/>
  <c r="K464" i="1" s="1"/>
  <c r="K477" i="1"/>
  <c r="K476" i="1" s="1"/>
  <c r="K478" i="1"/>
  <c r="K480" i="1"/>
  <c r="K479" i="1" s="1"/>
  <c r="K481" i="1"/>
  <c r="K484" i="1"/>
  <c r="K483" i="1" s="1"/>
  <c r="K488" i="1"/>
  <c r="K487" i="1" s="1"/>
  <c r="K486" i="1" s="1"/>
  <c r="K485" i="1" s="1"/>
  <c r="K489" i="1"/>
  <c r="K494" i="1"/>
  <c r="K493" i="1" s="1"/>
  <c r="K492" i="1" s="1"/>
  <c r="K495" i="1"/>
  <c r="K502" i="1"/>
  <c r="K501" i="1" s="1"/>
  <c r="K503" i="1"/>
  <c r="L436" i="1"/>
  <c r="K157" i="1" l="1"/>
  <c r="K156" i="1" s="1"/>
  <c r="K151" i="1"/>
  <c r="K150" i="1" s="1"/>
  <c r="K149" i="1" s="1"/>
  <c r="K80" i="1" s="1"/>
  <c r="K45" i="1" s="1"/>
  <c r="K336" i="1"/>
  <c r="K327" i="1" s="1"/>
  <c r="K418" i="1"/>
  <c r="K417" i="1" s="1"/>
  <c r="K416" i="1" s="1"/>
  <c r="K408" i="1" s="1"/>
  <c r="L55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8" i="1"/>
  <c r="L49" i="1"/>
  <c r="L50" i="1"/>
  <c r="L51" i="1"/>
  <c r="L52" i="1"/>
  <c r="L53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8" i="1"/>
  <c r="L329" i="1"/>
  <c r="L330" i="1"/>
  <c r="L331" i="1"/>
  <c r="L332" i="1"/>
  <c r="L333" i="1"/>
  <c r="L334" i="1"/>
  <c r="L335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1" i="1"/>
  <c r="L352" i="1"/>
  <c r="L353" i="1"/>
  <c r="L354" i="1"/>
  <c r="L355" i="1"/>
  <c r="L356" i="1"/>
  <c r="L357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9" i="1"/>
  <c r="L410" i="1"/>
  <c r="L411" i="1"/>
  <c r="L412" i="1"/>
  <c r="L413" i="1"/>
  <c r="L414" i="1"/>
  <c r="L415" i="1"/>
  <c r="L418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15" i="1"/>
  <c r="L16" i="1"/>
  <c r="L17" i="1"/>
  <c r="L18" i="1"/>
  <c r="L19" i="1"/>
  <c r="L416" i="1" l="1"/>
  <c r="K44" i="1"/>
  <c r="K505" i="1" s="1"/>
  <c r="L408" i="1"/>
  <c r="L417" i="1"/>
  <c r="L419" i="1"/>
  <c r="J217" i="1"/>
  <c r="J216" i="1" s="1"/>
  <c r="J215" i="1" s="1"/>
  <c r="J214" i="1" s="1"/>
  <c r="J213" i="1" s="1"/>
  <c r="J133" i="1"/>
  <c r="J132" i="1" s="1"/>
  <c r="J131" i="1" s="1"/>
  <c r="J130" i="1" s="1"/>
  <c r="J201" i="1" l="1"/>
  <c r="J200" i="1" s="1"/>
  <c r="J199" i="1" s="1"/>
  <c r="J128" i="1"/>
  <c r="J127" i="1" s="1"/>
  <c r="J126" i="1" s="1"/>
  <c r="J125" i="1" s="1"/>
  <c r="J234" i="1"/>
  <c r="J233" i="1" s="1"/>
  <c r="J347" i="1" l="1"/>
  <c r="J346" i="1" s="1"/>
  <c r="J267" i="1" l="1"/>
  <c r="J266" i="1" s="1"/>
  <c r="J265" i="1" s="1"/>
  <c r="J264" i="1" s="1"/>
  <c r="J224" i="1"/>
  <c r="J223" i="1" s="1"/>
  <c r="J333" i="1" l="1"/>
  <c r="J57" i="1" l="1"/>
  <c r="J56" i="1" s="1"/>
  <c r="J287" i="1"/>
  <c r="J286" i="1" s="1"/>
  <c r="J467" i="1" l="1"/>
  <c r="J405" i="1"/>
  <c r="J404" i="1" s="1"/>
  <c r="J205" i="1"/>
  <c r="J204" i="1" s="1"/>
  <c r="J203" i="1" s="1"/>
  <c r="J198" i="1" s="1"/>
  <c r="J341" i="1"/>
  <c r="J340" i="1" s="1"/>
  <c r="J339" i="1" s="1"/>
  <c r="J338" i="1" s="1"/>
  <c r="J337" i="1" s="1"/>
  <c r="J304" i="1"/>
  <c r="J303" i="1" s="1"/>
  <c r="J302" i="1" s="1"/>
  <c r="J292" i="1"/>
  <c r="J291" i="1" s="1"/>
  <c r="J290" i="1" s="1"/>
  <c r="J274" i="1"/>
  <c r="J273" i="1" s="1"/>
  <c r="J272" i="1" s="1"/>
  <c r="J263" i="1" s="1"/>
  <c r="J228" i="1"/>
  <c r="J227" i="1" s="1"/>
  <c r="J226" i="1" s="1"/>
  <c r="J466" i="1" l="1"/>
  <c r="J465" i="1" s="1"/>
  <c r="J464" i="1" s="1"/>
  <c r="J102" i="1"/>
  <c r="J101" i="1" s="1"/>
  <c r="J100" i="1" s="1"/>
  <c r="J99" i="1" s="1"/>
  <c r="J98" i="1" s="1"/>
  <c r="J121" i="1"/>
  <c r="J120" i="1" s="1"/>
  <c r="J78" i="1"/>
  <c r="J77" i="1" s="1"/>
  <c r="J76" i="1" s="1"/>
  <c r="J75" i="1" s="1"/>
  <c r="J377" i="1" l="1"/>
  <c r="J376" i="1" s="1"/>
  <c r="J298" i="1"/>
  <c r="J297" i="1" s="1"/>
  <c r="J296" i="1" s="1"/>
  <c r="J295" i="1" s="1"/>
  <c r="J294" i="1" s="1"/>
  <c r="J503" i="1"/>
  <c r="J502" i="1" s="1"/>
  <c r="J501" i="1" s="1"/>
  <c r="J495" i="1"/>
  <c r="J494" i="1" s="1"/>
  <c r="J493" i="1" s="1"/>
  <c r="J492" i="1" s="1"/>
  <c r="J489" i="1"/>
  <c r="J488" i="1" s="1"/>
  <c r="J487" i="1" s="1"/>
  <c r="J486" i="1" s="1"/>
  <c r="J481" i="1"/>
  <c r="J480" i="1" s="1"/>
  <c r="J479" i="1" s="1"/>
  <c r="J478" i="1" s="1"/>
  <c r="J461" i="1"/>
  <c r="J460" i="1" s="1"/>
  <c r="J459" i="1" s="1"/>
  <c r="J458" i="1" s="1"/>
  <c r="J457" i="1" s="1"/>
  <c r="J455" i="1"/>
  <c r="J454" i="1" s="1"/>
  <c r="J453" i="1" s="1"/>
  <c r="J452" i="1" s="1"/>
  <c r="J447" i="1"/>
  <c r="J446" i="1" s="1"/>
  <c r="J445" i="1" s="1"/>
  <c r="J444" i="1" s="1"/>
  <c r="J443" i="1" s="1"/>
  <c r="J441" i="1"/>
  <c r="J440" i="1" s="1"/>
  <c r="J439" i="1" s="1"/>
  <c r="J438" i="1" s="1"/>
  <c r="J485" i="1" l="1"/>
  <c r="J430" i="1"/>
  <c r="J429" i="1" s="1"/>
  <c r="J428" i="1" s="1"/>
  <c r="J427" i="1" s="1"/>
  <c r="J425" i="1"/>
  <c r="J424" i="1" s="1"/>
  <c r="J421" i="1"/>
  <c r="J420" i="1" s="1"/>
  <c r="J419" i="1" l="1"/>
  <c r="J418" i="1" s="1"/>
  <c r="J417" i="1" s="1"/>
  <c r="J414" i="1"/>
  <c r="J413" i="1" s="1"/>
  <c r="J412" i="1" s="1"/>
  <c r="J411" i="1" s="1"/>
  <c r="J410" i="1" s="1"/>
  <c r="J398" i="1" l="1"/>
  <c r="J397" i="1" s="1"/>
  <c r="J396" i="1" s="1"/>
  <c r="J395" i="1" s="1"/>
  <c r="J390" i="1"/>
  <c r="J389" i="1" s="1"/>
  <c r="J388" i="1" s="1"/>
  <c r="J387" i="1" s="1"/>
  <c r="J375" i="1"/>
  <c r="J374" i="1" s="1"/>
  <c r="J371" i="1"/>
  <c r="J370" i="1" s="1"/>
  <c r="J369" i="1" s="1"/>
  <c r="J368" i="1" s="1"/>
  <c r="J362" i="1"/>
  <c r="J361" i="1" s="1"/>
  <c r="J360" i="1" s="1"/>
  <c r="J355" i="1"/>
  <c r="J354" i="1" s="1"/>
  <c r="J353" i="1" s="1"/>
  <c r="J352" i="1" s="1"/>
  <c r="J345" i="1"/>
  <c r="J344" i="1" s="1"/>
  <c r="J332" i="1"/>
  <c r="J331" i="1" s="1"/>
  <c r="J330" i="1" s="1"/>
  <c r="J324" i="1"/>
  <c r="J323" i="1" s="1"/>
  <c r="J322" i="1" s="1"/>
  <c r="J321" i="1" s="1"/>
  <c r="J320" i="1" s="1"/>
  <c r="J319" i="1" s="1"/>
  <c r="J310" i="1"/>
  <c r="J309" i="1" s="1"/>
  <c r="J308" i="1" s="1"/>
  <c r="J307" i="1" s="1"/>
  <c r="J280" i="1"/>
  <c r="J279" i="1" s="1"/>
  <c r="J278" i="1" s="1"/>
  <c r="J277" i="1" s="1"/>
  <c r="J276" i="1" s="1"/>
  <c r="J260" i="1"/>
  <c r="J259" i="1" s="1"/>
  <c r="J258" i="1" s="1"/>
  <c r="J257" i="1" s="1"/>
  <c r="J254" i="1"/>
  <c r="J253" i="1" s="1"/>
  <c r="J252" i="1" s="1"/>
  <c r="J251" i="1" s="1"/>
  <c r="J248" i="1"/>
  <c r="J247" i="1" s="1"/>
  <c r="J246" i="1" s="1"/>
  <c r="J245" i="1" s="1"/>
  <c r="J242" i="1"/>
  <c r="J241" i="1" s="1"/>
  <c r="J240" i="1" s="1"/>
  <c r="J239" i="1" s="1"/>
  <c r="J232" i="1"/>
  <c r="J231" i="1" s="1"/>
  <c r="J230" i="1" s="1"/>
  <c r="J222" i="1"/>
  <c r="J221" i="1" s="1"/>
  <c r="J220" i="1" s="1"/>
  <c r="J211" i="1"/>
  <c r="J210" i="1" s="1"/>
  <c r="J209" i="1" s="1"/>
  <c r="J208" i="1" s="1"/>
  <c r="J207" i="1" s="1"/>
  <c r="J194" i="1"/>
  <c r="J193" i="1" s="1"/>
  <c r="J192" i="1" s="1"/>
  <c r="J191" i="1" s="1"/>
  <c r="J190" i="1" s="1"/>
  <c r="J189" i="1" s="1"/>
  <c r="J187" i="1"/>
  <c r="J186" i="1" s="1"/>
  <c r="J185" i="1" s="1"/>
  <c r="J184" i="1" s="1"/>
  <c r="J183" i="1" s="1"/>
  <c r="J180" i="1"/>
  <c r="J179" i="1" s="1"/>
  <c r="J178" i="1" s="1"/>
  <c r="J171" i="1"/>
  <c r="J162" i="1"/>
  <c r="J161" i="1" s="1"/>
  <c r="J160" i="1" s="1"/>
  <c r="J159" i="1" s="1"/>
  <c r="J153" i="1"/>
  <c r="J151" i="1" s="1"/>
  <c r="J146" i="1"/>
  <c r="J145" i="1" s="1"/>
  <c r="J144" i="1" s="1"/>
  <c r="J143" i="1" s="1"/>
  <c r="J139" i="1"/>
  <c r="J138" i="1" s="1"/>
  <c r="J137" i="1" s="1"/>
  <c r="J136" i="1" s="1"/>
  <c r="J135" i="1" s="1"/>
  <c r="J119" i="1"/>
  <c r="J118" i="1" s="1"/>
  <c r="J115" i="1"/>
  <c r="J114" i="1" s="1"/>
  <c r="J113" i="1" s="1"/>
  <c r="J112" i="1" s="1"/>
  <c r="J111" i="1" s="1"/>
  <c r="J109" i="1"/>
  <c r="J108" i="1" s="1"/>
  <c r="J107" i="1" s="1"/>
  <c r="J106" i="1" s="1"/>
  <c r="J150" i="1" l="1"/>
  <c r="L151" i="1"/>
  <c r="J170" i="1"/>
  <c r="J169" i="1" s="1"/>
  <c r="J168" i="1" s="1"/>
  <c r="J403" i="1"/>
  <c r="J402" i="1" s="1"/>
  <c r="J401" i="1" s="1"/>
  <c r="J285" i="1"/>
  <c r="J284" i="1" s="1"/>
  <c r="J283" i="1" s="1"/>
  <c r="J367" i="1"/>
  <c r="J91" i="1"/>
  <c r="J90" i="1" s="1"/>
  <c r="J89" i="1" s="1"/>
  <c r="J88" i="1" s="1"/>
  <c r="J87" i="1" s="1"/>
  <c r="J85" i="1"/>
  <c r="J84" i="1" s="1"/>
  <c r="J83" i="1" s="1"/>
  <c r="J82" i="1" s="1"/>
  <c r="J81" i="1" s="1"/>
  <c r="J73" i="1"/>
  <c r="J72" i="1" s="1"/>
  <c r="J71" i="1" s="1"/>
  <c r="J70" i="1" s="1"/>
  <c r="J149" i="1" l="1"/>
  <c r="L149" i="1" s="1"/>
  <c r="L150" i="1"/>
  <c r="J66" i="1"/>
  <c r="J68" i="1"/>
  <c r="J65" i="1" l="1"/>
  <c r="J64" i="1" s="1"/>
  <c r="J47" i="1" s="1"/>
  <c r="J55" i="1"/>
  <c r="J46" i="1" l="1"/>
  <c r="L46" i="1" s="1"/>
  <c r="L47" i="1"/>
  <c r="J51" i="1"/>
  <c r="J50" i="1" s="1"/>
  <c r="J49" i="1" s="1"/>
  <c r="J41" i="1"/>
  <c r="J40" i="1" s="1"/>
  <c r="J39" i="1" s="1"/>
  <c r="J35" i="1"/>
  <c r="J34" i="1" s="1"/>
  <c r="J33" i="1" s="1"/>
  <c r="J25" i="1"/>
  <c r="J24" i="1" s="1"/>
  <c r="J29" i="1"/>
  <c r="J28" i="1" s="1"/>
  <c r="J23" i="1" l="1"/>
  <c r="J22" i="1" s="1"/>
  <c r="J21" i="1" s="1"/>
  <c r="J17" i="1"/>
  <c r="J16" i="1" s="1"/>
  <c r="J15" i="1" s="1"/>
  <c r="J117" i="1"/>
  <c r="J105" i="1"/>
  <c r="J484" i="1"/>
  <c r="J483" i="1" s="1"/>
  <c r="J477" i="1"/>
  <c r="J476" i="1" s="1"/>
  <c r="J451" i="1"/>
  <c r="J450" i="1" s="1"/>
  <c r="J437" i="1"/>
  <c r="J409" i="1"/>
  <c r="J394" i="1"/>
  <c r="J386" i="1"/>
  <c r="L358" i="1"/>
  <c r="J351" i="1"/>
  <c r="J343" i="1"/>
  <c r="J329" i="1"/>
  <c r="J328" i="1" s="1"/>
  <c r="J318" i="1"/>
  <c r="J306" i="1"/>
  <c r="J256" i="1"/>
  <c r="J250" i="1"/>
  <c r="J244" i="1"/>
  <c r="J238" i="1"/>
  <c r="J182" i="1"/>
  <c r="J177" i="1"/>
  <c r="J176" i="1" s="1"/>
  <c r="J167" i="1"/>
  <c r="J158" i="1"/>
  <c r="J142" i="1"/>
  <c r="J31" i="1"/>
  <c r="L31" i="1" s="1"/>
  <c r="J80" i="1" l="1"/>
  <c r="J197" i="1"/>
  <c r="J175" i="1"/>
  <c r="J449" i="1"/>
  <c r="J336" i="1"/>
  <c r="J416" i="1"/>
  <c r="J408" i="1" s="1"/>
  <c r="J20" i="1"/>
  <c r="J366" i="1"/>
  <c r="J365" i="1" s="1"/>
  <c r="J157" i="1"/>
  <c r="J156" i="1" s="1"/>
  <c r="L20" i="1" l="1"/>
  <c r="J45" i="1"/>
  <c r="L45" i="1" s="1"/>
  <c r="L80" i="1"/>
  <c r="J196" i="1"/>
  <c r="L196" i="1" s="1"/>
  <c r="L197" i="1"/>
  <c r="J327" i="1"/>
  <c r="L327" i="1" s="1"/>
  <c r="L336" i="1"/>
  <c r="J44" i="1"/>
  <c r="L44" i="1" s="1"/>
  <c r="J505" i="1" l="1"/>
  <c r="L505" i="1" s="1"/>
</calcChain>
</file>

<file path=xl/sharedStrings.xml><?xml version="1.0" encoding="utf-8"?>
<sst xmlns="http://schemas.openxmlformats.org/spreadsheetml/2006/main" count="1929" uniqueCount="717">
  <si>
    <t>Номер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</si>
  <si>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</si>
  <si>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</si>
  <si>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</si>
  <si>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</si>
  <si>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</si>
  <si>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</si>
  <si>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</si>
  <si>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</si>
  <si>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</si>
  <si>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</si>
  <si>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</si>
  <si>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</si>
  <si>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</si>
  <si>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</si>
  <si>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</si>
  <si>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</si>
  <si>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</si>
  <si>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</si>
  <si>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</si>
  <si>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II.</t>
  </si>
  <si>
    <t xml:space="preserve">МЕСТНАЯ АДМИНИСТРАЦИЯ МУНИЦИПАЛЬНОГО ОБРАЗОВАНИЯ ГОРОД ПЕТЕРГОФ </t>
  </si>
  <si>
    <t>0104</t>
  </si>
  <si>
    <t>1.1.2.</t>
  </si>
  <si>
    <t>Резервные фонды</t>
  </si>
  <si>
    <t>0111</t>
  </si>
  <si>
    <t>1.3.3.</t>
  </si>
  <si>
    <t>1.3.3.1.</t>
  </si>
  <si>
    <t>2.</t>
  </si>
  <si>
    <t>НАЦИОНАЛЬНАЯ БЕЗОПАСНОСТЬ И ПРАВООХРАНИТЕЛЬНАЯ ДЕЯТЕЛЬНОСТЬ</t>
  </si>
  <si>
    <t>0300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</si>
  <si>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</si>
  <si>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</si>
  <si>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</si>
  <si>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</si>
  <si>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</si>
  <si>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</si>
  <si>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</si>
  <si>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</si>
  <si>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</si>
  <si>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</si>
  <si>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</si>
  <si>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</si>
  <si>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</si>
  <si>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</si>
  <si>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</si>
  <si>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</si>
  <si>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</si>
  <si>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</si>
  <si>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</si>
  <si>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</si>
  <si>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</si>
  <si>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</si>
  <si>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</si>
  <si>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</si>
  <si>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</si>
  <si>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</si>
  <si>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</si>
  <si>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</si>
  <si>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</si>
  <si>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</si>
  <si>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</si>
  <si>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</si>
  <si>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</si>
  <si>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</si>
  <si>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</si>
  <si>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</si>
  <si>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</si>
  <si>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</si>
  <si>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</si>
  <si>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</si>
  <si>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</si>
  <si>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</si>
  <si>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</si>
  <si>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</si>
  <si>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</si>
  <si>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</si>
  <si>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</si>
  <si>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</si>
  <si>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</si>
  <si>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</si>
  <si>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</si>
  <si>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</si>
  <si>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</si>
  <si>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</si>
  <si>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</si>
  <si>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</si>
  <si>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</si>
  <si>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</si>
  <si>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</si>
  <si>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</si>
  <si>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</si>
  <si>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</si>
  <si>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</si>
  <si>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</si>
  <si>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</si>
  <si>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</si>
  <si>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</si>
  <si>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</si>
  <si>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</si>
  <si>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</si>
  <si>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</si>
  <si>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</si>
  <si>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</si>
  <si>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</si>
  <si>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</si>
  <si>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4.1.1.</t>
  </si>
  <si>
    <t>4.1.1.1.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</si>
  <si>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</si>
  <si>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</si>
  <si>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</si>
  <si>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</si>
  <si>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</si>
  <si>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</si>
  <si>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</si>
  <si>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</si>
  <si>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</si>
  <si>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</si>
  <si>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</si>
  <si>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8.2.3.</t>
  </si>
  <si>
    <t>8.2.3.1.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</si>
  <si>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</si>
  <si>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</si>
  <si>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</si>
  <si>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</si>
  <si>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9.1.2.</t>
  </si>
  <si>
    <t>9.1.2.1.</t>
  </si>
  <si>
    <t>9.2.1.1.</t>
  </si>
  <si>
    <t>1.1.2.1.</t>
  </si>
  <si>
    <t>Код</t>
  </si>
  <si>
    <t>1.1.1.2.</t>
  </si>
  <si>
    <t>Резервный фонд местной администрации</t>
  </si>
  <si>
    <t>0409</t>
  </si>
  <si>
    <t>7.1.1.2.</t>
  </si>
  <si>
    <t>10.1.1.2.</t>
  </si>
  <si>
    <t>10.1.1.3.</t>
  </si>
  <si>
    <t xml:space="preserve"> 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</si>
  <si>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</si>
  <si>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</si>
  <si>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</si>
  <si>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</si>
  <si>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</si>
  <si>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</si>
  <si>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</si>
  <si>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</si>
  <si>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</si>
  <si>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</si>
  <si>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</si>
  <si>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</si>
  <si>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</si>
  <si>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>8.2.1.2.</t>
  </si>
  <si>
    <t xml:space="preserve">Другие вопросы в области физической культуры и спорта
</t>
  </si>
  <si>
    <t>1105</t>
  </si>
  <si>
    <t>2.1.1.1.</t>
  </si>
  <si>
    <t>1.1.1.3.</t>
  </si>
  <si>
    <t>2.1.2.1.</t>
  </si>
  <si>
    <t>3.3.1.</t>
  </si>
  <si>
    <t>3.3.1.1.</t>
  </si>
  <si>
    <t>Иные бюджетные ассигнования</t>
  </si>
  <si>
    <t xml:space="preserve">Закупка товаров, работ и услуг для муниципальных нужд
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</si>
  <si>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</si>
  <si>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</si>
  <si>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</si>
  <si>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</si>
  <si>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 xml:space="preserve">Социальное обеспечение и иные выплаты населению
</t>
  </si>
  <si>
    <t>300</t>
  </si>
  <si>
    <t>0020100</t>
  </si>
  <si>
    <t>Содержание депутатов Муниципального Совета муниципального образования город Петергоф</t>
  </si>
  <si>
    <t>0020200</t>
  </si>
  <si>
    <t>Содержание и обеспечение деятельности  Муниципального Совета муниципального образования город Петергоф</t>
  </si>
  <si>
    <t>0020300</t>
  </si>
  <si>
    <t>Содержание и обеспечение деятельности местной администрации муниципального образования город Петергоф</t>
  </si>
  <si>
    <t>0020400</t>
  </si>
  <si>
    <t>0028010</t>
  </si>
  <si>
    <t>0700500</t>
  </si>
  <si>
    <t>План мероприятий по формированию архивных фондов органов местного самоуправления</t>
  </si>
  <si>
    <t>0900600</t>
  </si>
  <si>
    <t>0920700</t>
  </si>
  <si>
    <t>Оплата членских взносов в Совет муниципальных образований Санкт-Петербурга</t>
  </si>
  <si>
    <t>0920800</t>
  </si>
  <si>
    <t>План мероприятий по организации проведения публичных слушаний</t>
  </si>
  <si>
    <t>0920900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</si>
  <si>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</si>
  <si>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7950001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</si>
  <si>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</si>
  <si>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0921000</t>
  </si>
  <si>
    <t>1.2.2.2.</t>
  </si>
  <si>
    <t>0921100</t>
  </si>
  <si>
    <t>Муниципальная прогамма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образования"</t>
  </si>
  <si>
    <t>7950002</t>
  </si>
  <si>
    <t>Муниципальная программа "Участие в реализации мер по профилактике дорожно-транспортного травматизма на территории муниципального образования"</t>
  </si>
  <si>
    <t>7950003</t>
  </si>
  <si>
    <t>План мероприятий по содержанию муниципальной информационной службы</t>
  </si>
  <si>
    <t>0921200</t>
  </si>
  <si>
    <t>7950004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</si>
  <si>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</si>
  <si>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7950005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</si>
  <si>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</si>
  <si>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5101300</t>
  </si>
  <si>
    <t>Дорожное хозяйство (дорожные фонды)</t>
  </si>
  <si>
    <t>Муниципальная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</si>
  <si>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7950006</t>
  </si>
  <si>
    <t>Муниципальная программа "Содействие развитию малого бизнеса на территории муниципального образования"</t>
  </si>
  <si>
    <t>7950008</t>
  </si>
  <si>
    <t>Муниципальная программа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</si>
  <si>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7950009</t>
  </si>
  <si>
    <t xml:space="preserve">Муниципальная программа "Участие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Санкт-Петербурга"
</t>
  </si>
  <si>
    <t>7950010</t>
  </si>
  <si>
    <t>Исполнение государственного полномочия по организации и осуществлению уборки и санитарной очистки территорий за счет средств субвенции</t>
  </si>
  <si>
    <t>4.1.5.</t>
  </si>
  <si>
    <t>4.1.5.1.</t>
  </si>
  <si>
    <t>6008020</t>
  </si>
  <si>
    <t>7950012</t>
  </si>
  <si>
    <t>7950013</t>
  </si>
  <si>
    <t>4.1.6.</t>
  </si>
  <si>
    <t>4.1.6.1.</t>
  </si>
  <si>
    <t>4.1.7.</t>
  </si>
  <si>
    <t>4.1.7.1.</t>
  </si>
  <si>
    <t>4.1.8.</t>
  </si>
  <si>
    <t>4.1.8.1.</t>
  </si>
  <si>
    <t>7950014</t>
  </si>
  <si>
    <t>4.1.9.</t>
  </si>
  <si>
    <t>4.1.9.1.</t>
  </si>
  <si>
    <t>4.1.10.</t>
  </si>
  <si>
    <t>4.1.10.1.</t>
  </si>
  <si>
    <t>Муниципальная программа "Организация парковок и автостоянок на территории муниципального образования"</t>
  </si>
  <si>
    <t>7950016</t>
  </si>
  <si>
    <t>4.1.11.</t>
  </si>
  <si>
    <t>4.1.11.1.</t>
  </si>
  <si>
    <t>4.1.12.</t>
  </si>
  <si>
    <t>4.1.12.1.</t>
  </si>
  <si>
    <t>Муниципальная программа "Оборудование специализированных автостоянок для личного автотранспорта лиц, относящихся к маломобильным группам населения"</t>
  </si>
  <si>
    <t>7950018</t>
  </si>
  <si>
    <t>Муниципальная программа "Организация учета зеленых насаждений внутриквартального озеленения на территории муниципального образования"</t>
  </si>
  <si>
    <t>Муниципальная программа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</si>
  <si>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Муниципальная программа "Организация и проведение досуговых мероприятий для жителей муниципального образования город Петергоф"</t>
  </si>
  <si>
    <t>Муниципальная программа "Участие в установленном порядке в мероприятиях по профилактике незаконного потребления наркотических и психотропных веществ, наркомании в Санкт-Петербурге"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</si>
  <si>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</si>
  <si>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</si>
  <si>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0028031</t>
  </si>
  <si>
    <t>5118032</t>
  </si>
  <si>
    <t>5118033</t>
  </si>
  <si>
    <t>Исполнение государственного полномочия по организации и осуществлению деятельности по опеке и попечительству за счет средств субвенции из бюджета Санкт-Петербурга</t>
  </si>
  <si>
    <t>Исполнение государственных полномочий по выплате денежных средств на содержание ребенка в семье опекуна и приемной семье за счет средств субвенции из бюджета Санкт-Петербурга</t>
  </si>
  <si>
    <t>Исполнение государственного полномочия по выплате денежных средств на вознаграждение приемным родителям за счет средств субвенции из бюджета Санкт-Петербурга</t>
  </si>
  <si>
    <t>Муниципальная программа "Организация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</si>
  <si>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</si>
  <si>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</si>
  <si>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</si>
  <si>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</si>
  <si>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1.3.2.</t>
  </si>
  <si>
    <t>1.3.2.1.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</si>
  <si>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</si>
  <si>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</si>
  <si>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</si>
  <si>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</si>
  <si>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</si>
  <si>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</si>
  <si>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</si>
  <si>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</si>
  <si>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</si>
  <si>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1.3.9.</t>
  </si>
  <si>
    <t>4.1.3.1.</t>
  </si>
  <si>
    <t>План мероприятий по осуществлению закупок местной администарции МО город Петергоф</t>
  </si>
  <si>
    <t>1.3.8.1.</t>
  </si>
  <si>
    <t>7950011</t>
  </si>
  <si>
    <t>Исполнение государственного полномочия по сотавлению протоколов об административных правонарушениях за счет средств субвенции из бюджета Санкт-Петербурга</t>
  </si>
  <si>
    <t>Закупка товаров, работ и услуг для муниципальных нужд</t>
  </si>
  <si>
    <t>9.1.2.2.</t>
  </si>
  <si>
    <t>Муниципальная программа"Содействие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</si>
  <si>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</si>
  <si>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</si>
  <si>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Финансовое обеспечение деятельности муниципального казенного учреждения муниципального образования город Петергоф"Редакция газеты "Муниципальная перспектива"</t>
  </si>
  <si>
    <t>Муниципальная программа "Организация сбора и вывоза бытовых отходов и мусора с территории муниципального образования г.Петергоф, на которой расположены жилые дома частного жилищного фонда"</t>
  </si>
  <si>
    <t>Муниципальная программа "Озеленение территории зеленых насаждений внутриквартального озеленения муниципального образования город Петергоф"</t>
  </si>
  <si>
    <t>Муниципальная программа "Устройство и ремонт искусственных дорожных неровностей на проездах и въездах на придомовых территориях и дворовых территориях"</t>
  </si>
  <si>
    <t>Муниципальная программа "Проведение работ по военно-патриотическому воспитанию молодежи на территории муниципального образования"</t>
  </si>
  <si>
    <t xml:space="preserve">Муниципальная программа "Благоустройство придомовых территорий и дворовых территорий, в том числе: текущий ремонт придомовых территорий и дворовых территорий, включая проезды и въезды, пешеходные дорожки; организация дополнительных парковочных мест на дворовых территориях"
</t>
  </si>
  <si>
    <t>Муниципальная программа "Обустройство, содержание и уборка территорий детских площадок; обустройство, содержание и уборка территорий спортивных площадок; выполнение оформления к праздничным мероприятиям на территории муниципального образования город Петергоф"</t>
  </si>
  <si>
    <t>Муниципальная программа "Создание зон отдыха на территории муниципального образования город Петергоф"</t>
  </si>
  <si>
    <t>План мероприятий по разработке плана комплексного социально-экономического развития муниципального образования</t>
  </si>
  <si>
    <t>Муниципальная программа "Организация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г.Петергоф"</t>
  </si>
  <si>
    <t>Код операций сектора государственного управления</t>
  </si>
  <si>
    <t>Код ГРБС</t>
  </si>
  <si>
    <t>1.1.1.1.1.</t>
  </si>
  <si>
    <t>1.1.1.1.1.1.</t>
  </si>
  <si>
    <t>1.1.1.1.1.1.1.</t>
  </si>
  <si>
    <t>1.1.1.1.1.1.1.1.</t>
  </si>
  <si>
    <t>1.1.1.1.1.1.1.2.</t>
  </si>
  <si>
    <t>Расходы на выплаты персоналу государственных (муниципальных) органов</t>
  </si>
  <si>
    <t xml:space="preserve">Оплата труда и начисления на выплаты по оплате труда
</t>
  </si>
  <si>
    <t xml:space="preserve">Заработная плата </t>
  </si>
  <si>
    <t>Начисления на выплаты по оплате труда</t>
  </si>
  <si>
    <t>Прочие работы, услуги</t>
  </si>
  <si>
    <t xml:space="preserve">Оплата работ, услуг
</t>
  </si>
  <si>
    <t>Иные выплаты, за исключением фонда 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</si>
  <si>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1.2.1.1.1.</t>
  </si>
  <si>
    <t>1.2.1.1.1.1.</t>
  </si>
  <si>
    <t>1.2.1.1.1.2.</t>
  </si>
  <si>
    <t>1.2.1.1.1.2.1.</t>
  </si>
  <si>
    <t>1.2.1.1.1.2.1.2.</t>
  </si>
  <si>
    <t>1.2.1.1.1.1.1.</t>
  </si>
  <si>
    <t>1.2.1.1.1.1.1.1.</t>
  </si>
  <si>
    <t>1.2.1.1.1.1.1.2.</t>
  </si>
  <si>
    <t>1.2.2.1.1.</t>
  </si>
  <si>
    <t>1.2.2.1.1.1.</t>
  </si>
  <si>
    <t>1.2.2.1.1.1.1.</t>
  </si>
  <si>
    <t>1.2.2.1.1.1.1.1.</t>
  </si>
  <si>
    <t>1.2.2.1.1.1.1.2.</t>
  </si>
  <si>
    <t>1.2.2.2.1.</t>
  </si>
  <si>
    <t>1.2.2.2.1.1.</t>
  </si>
  <si>
    <t>1.2.2.2.1.1.1.</t>
  </si>
  <si>
    <t>1.2.2.2.1.1.1.1.</t>
  </si>
  <si>
    <t>1.2.2.2.1.1.1.2.</t>
  </si>
  <si>
    <t>Иные закупки товаров, работ и услуг для обеспечения государственных(муниципальных) нужд</t>
  </si>
  <si>
    <t>Прочая закупка товаров, работ и услуг для обеспечения государственных (муниципальных) нужд</t>
  </si>
  <si>
    <t>Услуги связи</t>
  </si>
  <si>
    <t>Транспортные услуги</t>
  </si>
  <si>
    <t>1.1.1.2.1.</t>
  </si>
  <si>
    <t>1.1.1.2.1.1.</t>
  </si>
  <si>
    <t>1.1.1.2.1.1.1.</t>
  </si>
  <si>
    <t>1.1.1.2.1.1.1.1.</t>
  </si>
  <si>
    <t>1.1.1.2.1.1.1.2.</t>
  </si>
  <si>
    <t>1.1.1.2.1.1.1.3.</t>
  </si>
  <si>
    <t>1.1.1.2.1.1.1.4.</t>
  </si>
  <si>
    <t>1.1.1.2.1.1.1.5.</t>
  </si>
  <si>
    <t>Работы, услуги по содержанию имущества</t>
  </si>
  <si>
    <t>Коммунальные услуги</t>
  </si>
  <si>
    <t>Уплата налогов, сборов и иных платежей</t>
  </si>
  <si>
    <t>Уплата налога  на имущества организаций и земельного налога</t>
  </si>
  <si>
    <t>Прочие расходы</t>
  </si>
  <si>
    <t>Уплата прочих налогов, сборов</t>
  </si>
  <si>
    <t>1.1.1.3.1.</t>
  </si>
  <si>
    <t>1.1.1.3.1.1.</t>
  </si>
  <si>
    <t>1.1.1.3.1.1.1.</t>
  </si>
  <si>
    <t>1.1.1.3.1.2.</t>
  </si>
  <si>
    <t>1.1.1.3.1.2.1.</t>
  </si>
  <si>
    <t>1.1.2.1.1.</t>
  </si>
  <si>
    <t>1.1.2.1.1.1.</t>
  </si>
  <si>
    <t>1.1.2.1.1.1.1.</t>
  </si>
  <si>
    <t>Увеличение стоимости материальных запасов</t>
  </si>
  <si>
    <t>870</t>
  </si>
  <si>
    <t>290</t>
  </si>
  <si>
    <t>Резервные средства</t>
  </si>
  <si>
    <t>1.3.1.1.1.</t>
  </si>
  <si>
    <t>1.3.1.1.1.1.</t>
  </si>
  <si>
    <t>1.3.1.1.1.1.1.</t>
  </si>
  <si>
    <t>1.3.1.1.1.1.1.1.</t>
  </si>
  <si>
    <t>1.3.2.1.1.</t>
  </si>
  <si>
    <t>1.3.2.1.1.1.</t>
  </si>
  <si>
    <t>1.3.2.1.1.1.1.</t>
  </si>
  <si>
    <t>1.3.2.1.1.1.1.1.</t>
  </si>
  <si>
    <t>1.3.3.1.1.</t>
  </si>
  <si>
    <t>1.3.3.1.1.1.</t>
  </si>
  <si>
    <t>1.3.3.1.1.1.1.</t>
  </si>
  <si>
    <t>Уплата иных платежей</t>
  </si>
  <si>
    <t>226</t>
  </si>
  <si>
    <t>220</t>
  </si>
  <si>
    <t>240</t>
  </si>
  <si>
    <t>244</t>
  </si>
  <si>
    <t>1.3.4.1.1.</t>
  </si>
  <si>
    <t>1.3.4.1.1.1.</t>
  </si>
  <si>
    <t>1.3.4.1.1.1.1.1.</t>
  </si>
  <si>
    <t>1.3.4.1.1.1.1.</t>
  </si>
  <si>
    <t>1.3.5.1.1.</t>
  </si>
  <si>
    <t>1.3.5.1.1.1.</t>
  </si>
  <si>
    <t>1.3.5.1.1.1.1.</t>
  </si>
  <si>
    <t>1.3.5.1.1.1.1.1.</t>
  </si>
  <si>
    <t>1.3.6.1.1.</t>
  </si>
  <si>
    <t>1.3.6.1.1.1.</t>
  </si>
  <si>
    <t>1.3.6.1.1.1.1.</t>
  </si>
  <si>
    <t>1.3.6.1.1.1.1.1.</t>
  </si>
  <si>
    <t>1.3.7.1.1.</t>
  </si>
  <si>
    <t>1.3.7.1.1.1.</t>
  </si>
  <si>
    <t>1.3.7.1.1.1.1.</t>
  </si>
  <si>
    <t>1.3.7.1.1.1.1.1.</t>
  </si>
  <si>
    <t>1.3.7.1.1.1.2.</t>
  </si>
  <si>
    <t>1.3.8.1.1.</t>
  </si>
  <si>
    <t>1.3.8.1.1.1.</t>
  </si>
  <si>
    <t>1.3.8.1.1.1.1.</t>
  </si>
  <si>
    <t>1.3.9.1.1.</t>
  </si>
  <si>
    <t>1.3.9.1.1.1.</t>
  </si>
  <si>
    <t>1.3.9.1.1.1.1.</t>
  </si>
  <si>
    <t>1.3.9.1.1.1.1.1.</t>
  </si>
  <si>
    <t>1.3.9.1.1.1.2.</t>
  </si>
  <si>
    <t>2.1.1.1.1.</t>
  </si>
  <si>
    <t>2.1.1.1.1.1.</t>
  </si>
  <si>
    <t>2.1.1.1.1.1.1.</t>
  </si>
  <si>
    <t>2.1.1.1.1.1.1.1.</t>
  </si>
  <si>
    <t>2.1.1.1.1.1.1.2.</t>
  </si>
  <si>
    <t>2.1.1.1.1.1.1.3.</t>
  </si>
  <si>
    <t>2.1.1.1.1.1.2.</t>
  </si>
  <si>
    <t>2.1.2.1.1.</t>
  </si>
  <si>
    <t>2.1.2.1.1.1.</t>
  </si>
  <si>
    <t>2.1.2.1.1.1.1.</t>
  </si>
  <si>
    <t>2.1.2.1.1.1.1.1.</t>
  </si>
  <si>
    <t>2.1.2.1.1.1.1.2.</t>
  </si>
  <si>
    <t>3.1.1.1.1.</t>
  </si>
  <si>
    <t>3.1.1.1.1.1.</t>
  </si>
  <si>
    <t>3.1.1.1.1.1.1.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</si>
  <si>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</si>
  <si>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Безвозмездные перечисления организациям
</t>
  </si>
  <si>
    <t xml:space="preserve">Безвозмездные перечисления организациям,
за исключением государственных и муниципальных организаций
</t>
  </si>
  <si>
    <t>3.2.1.1.1.</t>
  </si>
  <si>
    <t>3.2.1.1.1.1.</t>
  </si>
  <si>
    <t>3.2.1.1.1.1.1.</t>
  </si>
  <si>
    <t>3.2.1.1.1.1.1.1.</t>
  </si>
  <si>
    <t>3.3.1.1.1.</t>
  </si>
  <si>
    <t>3.3.1.1.1.1.</t>
  </si>
  <si>
    <t>3.3.1.1.1.1.1.</t>
  </si>
  <si>
    <t>3.3.1.1.1.1.1.1.</t>
  </si>
  <si>
    <t>4.1.1.1.1.</t>
  </si>
  <si>
    <t>4.1.1.1.1.1.</t>
  </si>
  <si>
    <t>4.1.1.1.1.1.1.</t>
  </si>
  <si>
    <t>4.1.2.1.1.</t>
  </si>
  <si>
    <t>4.1.2.1.1.1.</t>
  </si>
  <si>
    <t>4.1.2.1.1.1.1.</t>
  </si>
  <si>
    <t>4.1.2.1.1.1.1.1.</t>
  </si>
  <si>
    <t>Увеличение стоимости основных средств</t>
  </si>
  <si>
    <t>310</t>
  </si>
  <si>
    <t>225</t>
  </si>
  <si>
    <t>4.1.3.1.1.</t>
  </si>
  <si>
    <t>4.1.3.1.1.1.</t>
  </si>
  <si>
    <t>4.1.3.1.1.1.1.</t>
  </si>
  <si>
    <t>4.1.3.1.1.1.1.1.</t>
  </si>
  <si>
    <t>4.1.4.1.1.</t>
  </si>
  <si>
    <t>4.1.4.1.1.1.</t>
  </si>
  <si>
    <t>4.1.4.1.1.1.1.</t>
  </si>
  <si>
    <t>4.1.4.1.1.1.1.1.</t>
  </si>
  <si>
    <t>4.1.5.1.1.</t>
  </si>
  <si>
    <t>4.1.5.1.1.1.</t>
  </si>
  <si>
    <t>4.1.5.1.1.1.1.</t>
  </si>
  <si>
    <t>4.1.5.1.1.1.1.1.</t>
  </si>
  <si>
    <t>4.1.6.1.1.</t>
  </si>
  <si>
    <t>4.1.6.1.1.1.</t>
  </si>
  <si>
    <t>4.1.6.1.1.1.1.</t>
  </si>
  <si>
    <t>4.1.6.1.1.1.1.1.</t>
  </si>
  <si>
    <t>4.1.7.1.1.</t>
  </si>
  <si>
    <t>4.1.7.1.1.1.</t>
  </si>
  <si>
    <t>4.1.7.1.1.1.1.</t>
  </si>
  <si>
    <t>4.1.7.1.1.1.1.1.</t>
  </si>
  <si>
    <t>340</t>
  </si>
  <si>
    <t>4.1.8.1.1.</t>
  </si>
  <si>
    <t>4.1.8.1.1.1.</t>
  </si>
  <si>
    <t>4.1.8.1.1.1.1.</t>
  </si>
  <si>
    <t>4.1.8.1.1.1.1.1.</t>
  </si>
  <si>
    <t>4.1.9.1.1.</t>
  </si>
  <si>
    <t>4.1.9.1.1.1.</t>
  </si>
  <si>
    <t>4.1.9.1.1.1.1.1.</t>
  </si>
  <si>
    <t>4.1.10.1.1.</t>
  </si>
  <si>
    <t>4.1.10.1.1.1.</t>
  </si>
  <si>
    <t>4.1.10.1.1.1.1.1.</t>
  </si>
  <si>
    <t>4.1.11.1.1.</t>
  </si>
  <si>
    <t>4.1.11.1.1.1.</t>
  </si>
  <si>
    <t>4.1.11.1.1.1.1.1.</t>
  </si>
  <si>
    <t>4.1.12.1.1.</t>
  </si>
  <si>
    <t>4.1.12.1.1.1.</t>
  </si>
  <si>
    <t>4.1.12.1.1.1.1.</t>
  </si>
  <si>
    <t>5.1.1.1.1.</t>
  </si>
  <si>
    <t>5.1.1.1.1.1.</t>
  </si>
  <si>
    <t>5.1.1.1.1.1.1.</t>
  </si>
  <si>
    <t>5.1.1.1.1.1.1.1.</t>
  </si>
  <si>
    <t>5.1.1.1.1.1.2.</t>
  </si>
  <si>
    <t>6.1.1.1.1.</t>
  </si>
  <si>
    <t>6.1.1.1.1.1.</t>
  </si>
  <si>
    <t>6.1.1.1.1.1.1.</t>
  </si>
  <si>
    <t>6.1.1.1.1.1.1.1.</t>
  </si>
  <si>
    <t>6.2.1.1.1.</t>
  </si>
  <si>
    <t>6.2.1.1.1.1.</t>
  </si>
  <si>
    <t>6.2.1.1.1.1.1.</t>
  </si>
  <si>
    <t>6.2.1.1.1.1.1.1.</t>
  </si>
  <si>
    <t>6.2.2.1.1.</t>
  </si>
  <si>
    <t>6.2.2.1.1.1.</t>
  </si>
  <si>
    <t>6.2.2.1.1.1.1.</t>
  </si>
  <si>
    <t>6.2.2.1.1.1.1.1.</t>
  </si>
  <si>
    <t>6.2.2.1.1.1.2.</t>
  </si>
  <si>
    <t>110</t>
  </si>
  <si>
    <t>111</t>
  </si>
  <si>
    <t>210</t>
  </si>
  <si>
    <t>211</t>
  </si>
  <si>
    <t>213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</si>
  <si>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</si>
  <si>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</si>
  <si>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 xml:space="preserve">Оплата труда и начисления на выплаты
по оплате труда
</t>
  </si>
  <si>
    <t>7.1.1.1.1.</t>
  </si>
  <si>
    <t>7.1.1.1.1.1.</t>
  </si>
  <si>
    <t>7.1.1.1.1.1.1.</t>
  </si>
  <si>
    <t>7.1.1.1.1.1.1.1.</t>
  </si>
  <si>
    <t>7.1.1.1.1.1.1.2.</t>
  </si>
  <si>
    <t>221</t>
  </si>
  <si>
    <t>222</t>
  </si>
  <si>
    <t>223</t>
  </si>
  <si>
    <t>7.1.1.2.1.</t>
  </si>
  <si>
    <t>7.1.1.2.1.1.</t>
  </si>
  <si>
    <t>7.1.1.2.1.1.1.</t>
  </si>
  <si>
    <t>7.1.1.2.1.1.1.1.</t>
  </si>
  <si>
    <t>7.1.1.2.1.1.1.2.</t>
  </si>
  <si>
    <t>7.1.1.2.1.1.1.3.</t>
  </si>
  <si>
    <t>7.1.1.2.1.1.1.4.</t>
  </si>
  <si>
    <t>7.1.1.2.1.1.1.5.</t>
  </si>
  <si>
    <t>7.1.1.2.1.1.2.</t>
  </si>
  <si>
    <t>7.1.1.2.1.1.3.</t>
  </si>
  <si>
    <t>7.1.2.1.1.</t>
  </si>
  <si>
    <t>7.1.2.1.1.1.</t>
  </si>
  <si>
    <t>7.1.2.1.1.1.1.</t>
  </si>
  <si>
    <t>7.1.2.1.1.1.1.1.</t>
  </si>
  <si>
    <t>7.1.2.1.1.1.2.</t>
  </si>
  <si>
    <t>7.1.2.1.1.1.3.</t>
  </si>
  <si>
    <t>7.1.3.1.1.</t>
  </si>
  <si>
    <t>7.1.3.1.1.1.</t>
  </si>
  <si>
    <t>7.1.3.1.1.1.1.</t>
  </si>
  <si>
    <t>7.1.3.1.1.1.1.1.</t>
  </si>
  <si>
    <t>7.1.3.1.1.1.2.</t>
  </si>
  <si>
    <t>7.1.4.1.1.</t>
  </si>
  <si>
    <t>7.1.4.1.1.1.</t>
  </si>
  <si>
    <t>7.1.4.1.1.1.1.</t>
  </si>
  <si>
    <t>7.1.4.1.1.1.1.1.</t>
  </si>
  <si>
    <t>7.1.4.1.1.1.2.</t>
  </si>
  <si>
    <t>312</t>
  </si>
  <si>
    <t>260</t>
  </si>
  <si>
    <t>263</t>
  </si>
  <si>
    <t xml:space="preserve">Социальное обеспечение
</t>
  </si>
  <si>
    <t>Публичные нормативные социальные выплаты гражданам</t>
  </si>
  <si>
    <t>Иные пенсии, социальные доплаты к пенсиям</t>
  </si>
  <si>
    <t>8.1.1.1.1.</t>
  </si>
  <si>
    <t>8.1.1.1.1.1.</t>
  </si>
  <si>
    <t>8.1.1.1.1.1.1.</t>
  </si>
  <si>
    <t>8.1.1.1.1.1.1.1.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</si>
  <si>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</si>
  <si>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</si>
  <si>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8.2.1.1.1.</t>
  </si>
  <si>
    <t>8.2.1.1.1.1.</t>
  </si>
  <si>
    <t>8.2.1.1.1.1.1.</t>
  </si>
  <si>
    <t>8.2.1.1.1.1.1.1.</t>
  </si>
  <si>
    <t>8.2.1.1.1.1.1.2.</t>
  </si>
  <si>
    <t>8.2.1.1.1.2.</t>
  </si>
  <si>
    <t>8.2.1.1.1.2.1.</t>
  </si>
  <si>
    <t>8.2.1.1.1.2.1.1.</t>
  </si>
  <si>
    <t>8.2.1.2.1.</t>
  </si>
  <si>
    <t>8.2.1.2.1.1.</t>
  </si>
  <si>
    <t>8.2.1.2.1.1.1.</t>
  </si>
  <si>
    <t>8.2.1.2.1.1.1.1.</t>
  </si>
  <si>
    <t>8.2.1.2.1.1.1.2.</t>
  </si>
  <si>
    <t>8.2.1.2.1.1.1.3.</t>
  </si>
  <si>
    <t>8.2.1.2.1.1.1.4.</t>
  </si>
  <si>
    <t>8.2.1.2.1.1.2.</t>
  </si>
  <si>
    <t>8.2.1.2.1.1.3.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</si>
  <si>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</si>
  <si>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</si>
  <si>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8.2.2.1.1.</t>
  </si>
  <si>
    <t>8.2.2.1.1.1.</t>
  </si>
  <si>
    <t>8.2.2.1.1.1.1</t>
  </si>
  <si>
    <t>8.2.2.1.1.1.1.1.</t>
  </si>
  <si>
    <t>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</si>
  <si>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</si>
  <si>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8.2.3.1.1.</t>
  </si>
  <si>
    <t>8.2.3.1.1.1.</t>
  </si>
  <si>
    <t>8.2.3.1.1.1.1.</t>
  </si>
  <si>
    <t>8.2.3.1.1.1.1.1.</t>
  </si>
  <si>
    <t>9.1.1.1.1.</t>
  </si>
  <si>
    <t>9.1.1.1.1.1.</t>
  </si>
  <si>
    <t>9.1.1.1.1.1.1.</t>
  </si>
  <si>
    <t>9.1.1.1.1.1.1.1.</t>
  </si>
  <si>
    <t xml:space="preserve">Арендная плата за пользование имуществом
</t>
  </si>
  <si>
    <t>9.1.2.1.1.</t>
  </si>
  <si>
    <t>9.1.2.1.1.1.</t>
  </si>
  <si>
    <t>9.1.2.1.1.1.1.</t>
  </si>
  <si>
    <t>9.1.2.1.1.1.1.1.</t>
  </si>
  <si>
    <t>9.1.2.1.1.1.1.2.</t>
  </si>
  <si>
    <t>9.1.2.2.1.</t>
  </si>
  <si>
    <t>9.1.2.2.1.1.</t>
  </si>
  <si>
    <t>9.1.2.2.1.1.1.</t>
  </si>
  <si>
    <t>9.1.2.2.1.1.1.1.</t>
  </si>
  <si>
    <t>9.1.2.2.1.1.1.2.</t>
  </si>
  <si>
    <t>9.1.2.2.1.1.1.3.</t>
  </si>
  <si>
    <t>9.1.2.2.1.1.1.4.</t>
  </si>
  <si>
    <t>9.1.2.2.1.1.1.5.</t>
  </si>
  <si>
    <t>9.1.2.2.1.1.1.6.</t>
  </si>
  <si>
    <t>9.1.2.2.1.1.2.</t>
  </si>
  <si>
    <t>9.2.1.1.1.</t>
  </si>
  <si>
    <t>9.2.1.1.1.1.</t>
  </si>
  <si>
    <t>9.2.1.1.1.1.1.</t>
  </si>
  <si>
    <t>9.2.1.1.1.1.1.1.</t>
  </si>
  <si>
    <t>224</t>
  </si>
  <si>
    <t>850</t>
  </si>
  <si>
    <t>851</t>
  </si>
  <si>
    <t>10.1.1.1.1.</t>
  </si>
  <si>
    <t>10.1.1.1.1.1.</t>
  </si>
  <si>
    <t>10.1.1.1.1.1.1.</t>
  </si>
  <si>
    <t>10.1.1.1.1.1.1.1.</t>
  </si>
  <si>
    <t>10.1.1.1.1.1.1.2.</t>
  </si>
  <si>
    <t>10.1.1.2.1.</t>
  </si>
  <si>
    <t>10.1.1.2.1.1.</t>
  </si>
  <si>
    <t>10.1.1.2.1.1.1.</t>
  </si>
  <si>
    <t>10.1.1.2.1.1.1.1.</t>
  </si>
  <si>
    <t>10.1.1.2.1.1.1.2.</t>
  </si>
  <si>
    <t>10.1.1.2.1.1.1.3.</t>
  </si>
  <si>
    <t>10.1.1.2.1.1.1.4.</t>
  </si>
  <si>
    <t>10.1.1.2.1.1.2.</t>
  </si>
  <si>
    <t>10.1.1.3.1.</t>
  </si>
  <si>
    <t>10.1.1.3.1.1.</t>
  </si>
  <si>
    <t>10.1.1.3.1.1.1.</t>
  </si>
  <si>
    <t>6.2.3.1.1.</t>
  </si>
  <si>
    <t>6.2.3.1.1.1.</t>
  </si>
  <si>
    <t>6.2.3.1.1.1.1.</t>
  </si>
  <si>
    <t>6.2.3.1.1.1.1.1.</t>
  </si>
  <si>
    <t>6.2.3.1.1.1.2.</t>
  </si>
  <si>
    <t>7.1.1.2.1.1.4.</t>
  </si>
  <si>
    <t>Код вида расхо-дов (группа, подгруппа, элемент)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</si>
  <si>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</si>
  <si>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6001800</t>
  </si>
  <si>
    <t>Исполнение судебных органов</t>
  </si>
  <si>
    <t xml:space="preserve">Иные бюджетные ассигнования </t>
  </si>
  <si>
    <t>Исполнение судебных актов судебных органов</t>
  </si>
  <si>
    <t>853</t>
  </si>
  <si>
    <t>7950017</t>
  </si>
  <si>
    <t>4.1.9.1.1.1.1.</t>
  </si>
  <si>
    <t>4.1.9.1.1.1.2.</t>
  </si>
  <si>
    <t>4.1.10.1.1.1.1.2.</t>
  </si>
  <si>
    <t>4.1.12.1.1.1.1.1.</t>
  </si>
  <si>
    <t>4.1.12.1.1.1.2.</t>
  </si>
  <si>
    <t>4.1.12.2.</t>
  </si>
  <si>
    <t>4.1.12.2.1.</t>
  </si>
  <si>
    <t>4.1.12.2.1.1.</t>
  </si>
  <si>
    <t>4.1.12.2.1.1.1.</t>
  </si>
  <si>
    <t>4.1.13.</t>
  </si>
  <si>
    <t>4.1.13.1.</t>
  </si>
  <si>
    <t>4.1.13.1.1.</t>
  </si>
  <si>
    <t>4.1.13.1.1.1.</t>
  </si>
  <si>
    <t>4.1.13.1.1.1.1.</t>
  </si>
  <si>
    <t>6.2.2.1.1.1.3.</t>
  </si>
  <si>
    <t>6.2.4.</t>
  </si>
  <si>
    <t>6.2.4.1.</t>
  </si>
  <si>
    <t>6.2.4.1.1.</t>
  </si>
  <si>
    <t>6.2.4.1.1.1.</t>
  </si>
  <si>
    <t>6.2.4.1.1.1.1.</t>
  </si>
  <si>
    <t>6.2.4.1.1.1.1.1.</t>
  </si>
  <si>
    <t>6.2.4.1.1.1.2.</t>
  </si>
  <si>
    <t xml:space="preserve">Наименование </t>
  </si>
  <si>
    <t>1.1.1.2.1.1.2.</t>
  </si>
  <si>
    <t>6.1.1.1.1.1.1.2.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</si>
  <si>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</si>
  <si>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</si>
  <si>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Пенсии, пособия, выплачиваемые организациями сектора государственного управления</t>
  </si>
  <si>
    <t>Иные расходы, связанные с рассмотрением дел в судах</t>
  </si>
  <si>
    <t>Уплата налогов, сборов и иных обязательных платежей</t>
  </si>
  <si>
    <t>0921900</t>
  </si>
  <si>
    <t>1.3.9.1.</t>
  </si>
  <si>
    <t>4.1.1.2.</t>
  </si>
  <si>
    <t>4.1.1.2.1.</t>
  </si>
  <si>
    <t>4.1.1.2.1.1.</t>
  </si>
  <si>
    <t>4.1.1.2.1.1.1.</t>
  </si>
  <si>
    <t>9.1.2.2.1.1.3.</t>
  </si>
  <si>
    <t>Субсидия на благоустройство территории муниципального образования из бюджета Санкт-Петербурга</t>
  </si>
  <si>
    <t>Оплата работ, услуг</t>
  </si>
  <si>
    <t>4.1.3.1.1.1.2.</t>
  </si>
  <si>
    <t>4.1.4.2.</t>
  </si>
  <si>
    <t>4.1.4.2.1.</t>
  </si>
  <si>
    <t>4.1.4.2.1.1.</t>
  </si>
  <si>
    <t>4.1.4.2.1.1.1.</t>
  </si>
  <si>
    <t>4.1.5.1.1.1.1.2.</t>
  </si>
  <si>
    <t>4.1.5.1.1.1.2.</t>
  </si>
  <si>
    <t>4.1.10.1.1.1.1.</t>
  </si>
  <si>
    <t>4.1.10.1.1.1.2.</t>
  </si>
  <si>
    <t>4.1.10.1.1.1.3.</t>
  </si>
  <si>
    <t>4.1.10.2.</t>
  </si>
  <si>
    <t>4.1.10.2.1.</t>
  </si>
  <si>
    <t>4.1.10.2.1.1.</t>
  </si>
  <si>
    <t>4.1.10.2.1.1.1.</t>
  </si>
  <si>
    <t>4.1.11.1.1.1.1.1.1.</t>
  </si>
  <si>
    <t>4.1.11.1.1.1.1.2.</t>
  </si>
  <si>
    <t>4.1.13.1.1.1.1.1.</t>
  </si>
  <si>
    <t>4.1.13.1.1.1.2.</t>
  </si>
  <si>
    <t>4.1.13.1.1.1.3.</t>
  </si>
  <si>
    <t>4.1.13.2.</t>
  </si>
  <si>
    <t>4.1.13.2.1.</t>
  </si>
  <si>
    <t>4.1.13.2.1.1.</t>
  </si>
  <si>
    <t>4.1.13.2.1.1.1.</t>
  </si>
  <si>
    <t>4.1.14.</t>
  </si>
  <si>
    <t>4.1.14.1.</t>
  </si>
  <si>
    <t>4.1.14.1.1.</t>
  </si>
  <si>
    <t>4.1.14.1.1.1.</t>
  </si>
  <si>
    <t>4.1.14.1.1.1.1.</t>
  </si>
  <si>
    <t>4.1.14.1.1.2.</t>
  </si>
  <si>
    <t>Муниципальная программа, направленная на решение вопроса местного значения осуществление благоустройства территории муниципального образования, в части обустройства спортивных площадок</t>
  </si>
  <si>
    <t>4.1.15.</t>
  </si>
  <si>
    <t>4.1.15.1.</t>
  </si>
  <si>
    <t>4.1.15.1.1.</t>
  </si>
  <si>
    <t>4.1.15.1.1.1.</t>
  </si>
  <si>
    <t>4.1.15.1.1.1.1.</t>
  </si>
  <si>
    <t>4.1.15.1.1.1.1.1.</t>
  </si>
  <si>
    <t>1.3.4.1.1.1.2.</t>
  </si>
  <si>
    <t>1.3.7.1.1.1.1.2.</t>
  </si>
  <si>
    <t>1.3.10.</t>
  </si>
  <si>
    <t>1.3.10.1</t>
  </si>
  <si>
    <t>1.3.10.1.1.</t>
  </si>
  <si>
    <t>1.3.10.1.1.1.</t>
  </si>
  <si>
    <t>1.3.10.1.1.1.1.</t>
  </si>
  <si>
    <t>1.3.10.1.1.1.1.1.</t>
  </si>
  <si>
    <t>1.3.10.1.1.1.2.</t>
  </si>
  <si>
    <t>1.3.11.</t>
  </si>
  <si>
    <t>1.3.11.1.</t>
  </si>
  <si>
    <t>1.3.11.1.1.</t>
  </si>
  <si>
    <t>1.3.11.1.1.1.</t>
  </si>
  <si>
    <t>1.3.11.1.1.1.1.</t>
  </si>
  <si>
    <t>1.3.11.1.1.1.1.1.</t>
  </si>
  <si>
    <t>1.3.11.1.1.1.2.</t>
  </si>
  <si>
    <t>2.1.2.1.1.1.2.</t>
  </si>
  <si>
    <t>Приложение № 2</t>
  </si>
  <si>
    <t>к Постановлению МА МО город Петергоф от "___" _____________ 2015 г № _____</t>
  </si>
  <si>
    <t>% исполнения</t>
  </si>
  <si>
    <t>Кассовое исполнение на 01.10.2015</t>
  </si>
  <si>
    <t>Сумма,
 тыс. руб.</t>
  </si>
  <si>
    <t>Руководитель струтурного подразделения -начальник ФЭО                                     А.В. Костарева      450-7555</t>
  </si>
  <si>
    <t>Иные закупки товаров, работ и услуг для обеспечения государственных (муниципальных) нужд</t>
  </si>
  <si>
    <t xml:space="preserve">Исполнение  местного бюджета </t>
  </si>
  <si>
    <t>муниципального образования город Петергоф на 2015 год по расходам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</si>
</sst>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 vertical="justify"/>
    </xf>
    <xf numFmtId="0" fontId="10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11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Alignment="1">
      <alignment vertical="distributed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64" fontId="1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justify"/>
    </xf>
    <xf numFmtId="0" fontId="14" fillId="0" borderId="0" xfId="0" applyFont="1" applyAlignment="1">
      <alignment horizontal="left" wrapText="1" shrinkToFit="1"/>
    </xf>
    <xf numFmtId="0" fontId="7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vertical="justify"/>
    </xf>
    <xf numFmtId="0" fontId="5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3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6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 wrapText="1"/>
    </xf>
    <xf numFmtId="164" fontId="2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2" fontId="1" fillId="0" borderId="1" xfId="0" applyNumberFormat="1" applyFont="1" applyBorder="1"/>
    <xf numFmtId="0" fontId="1" fillId="0" borderId="0" xfId="0" applyFont="1" applyAlignment="1">
      <alignment horizontal="right"/>
    </xf>
    <xf numFmtId="0" fontId="9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center" vertical="justify" wrapText="1"/>
    </xf>
    <xf numFmtId="2" fontId="2" fillId="0" borderId="1" xfId="0" applyNumberFormat="1" applyFont="1" applyBorder="1"/>
    <xf numFmtId="0" fontId="1" fillId="0" borderId="0" xfId="0" applyFont="1" applyAlignment="1">
      <alignment horizontal="right"/>
    </xf>
    <xf numFmtId="164" fontId="28" fillId="0" borderId="3" xfId="0" applyNumberFormat="1" applyFont="1" applyBorder="1" applyAlignment="1">
      <alignment horizontal="center" vertical="justify" wrapText="1" shrinkToFit="1"/>
    </xf>
    <xf numFmtId="0" fontId="30" fillId="0" borderId="2" xfId="0" applyFont="1" applyBorder="1" applyAlignment="1">
      <alignment horizontal="center" vertical="justify"/>
    </xf>
    <xf numFmtId="0" fontId="3" fillId="0" borderId="0" xfId="0" applyFont="1" applyAlignment="1">
      <alignment horizontal="center" wrapText="1" shrinkToFit="1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17" fillId="0" borderId="4" xfId="0" applyFont="1" applyBorder="1" applyAlignment="1">
      <alignment horizontal="left" vertical="distributed" wrapText="1"/>
    </xf>
    <xf numFmtId="0" fontId="17" fillId="0" borderId="5" xfId="0" applyFont="1" applyBorder="1" applyAlignment="1">
      <alignment horizontal="left" vertical="distributed" wrapText="1"/>
    </xf>
    <xf numFmtId="0" fontId="17" fillId="0" borderId="6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12" fillId="0" borderId="5" xfId="0" applyFont="1" applyBorder="1" applyAlignment="1">
      <alignment horizontal="left" vertical="distributed" wrapText="1"/>
    </xf>
    <xf numFmtId="0" fontId="12" fillId="0" borderId="6" xfId="0" applyFont="1" applyBorder="1" applyAlignment="1">
      <alignment horizontal="left" vertical="distributed" wrapText="1"/>
    </xf>
    <xf numFmtId="0" fontId="17" fillId="0" borderId="4" xfId="0" applyFont="1" applyFill="1" applyBorder="1" applyAlignment="1">
      <alignment horizontal="left" vertical="distributed" wrapText="1"/>
    </xf>
    <xf numFmtId="0" fontId="17" fillId="0" borderId="5" xfId="0" applyFont="1" applyFill="1" applyBorder="1" applyAlignment="1">
      <alignment horizontal="left" vertical="distributed" wrapText="1"/>
    </xf>
    <xf numFmtId="0" fontId="17" fillId="0" borderId="6" xfId="0" applyFont="1" applyFill="1" applyBorder="1" applyAlignment="1">
      <alignment horizontal="left" vertical="distributed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distributed"/>
    </xf>
    <xf numFmtId="0" fontId="12" fillId="0" borderId="5" xfId="0" applyFont="1" applyBorder="1" applyAlignment="1">
      <alignment horizontal="left" vertical="distributed"/>
    </xf>
    <xf numFmtId="0" fontId="12" fillId="0" borderId="6" xfId="0" applyFont="1" applyBorder="1" applyAlignment="1">
      <alignment horizontal="left" vertical="distributed"/>
    </xf>
    <xf numFmtId="0" fontId="25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5" fillId="0" borderId="1" xfId="0" applyFont="1" applyBorder="1" applyAlignment="1">
      <alignment horizontal="left" vertical="distributed"/>
    </xf>
    <xf numFmtId="0" fontId="17" fillId="0" borderId="5" xfId="0" applyFont="1" applyBorder="1" applyAlignment="1">
      <alignment horizontal="left" vertical="distributed"/>
    </xf>
    <xf numFmtId="0" fontId="17" fillId="0" borderId="6" xfId="0" applyFont="1" applyBorder="1" applyAlignment="1">
      <alignment horizontal="left" vertical="distributed"/>
    </xf>
    <xf numFmtId="0" fontId="17" fillId="0" borderId="4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12" fillId="0" borderId="4" xfId="0" applyFont="1" applyBorder="1" applyAlignment="1">
      <alignment horizontal="left" vertical="justify" wrapText="1"/>
    </xf>
    <xf numFmtId="0" fontId="8" fillId="0" borderId="5" xfId="0" applyFont="1" applyBorder="1" applyAlignment="1">
      <alignment horizontal="left" vertical="justify"/>
    </xf>
    <xf numFmtId="0" fontId="8" fillId="0" borderId="6" xfId="0" applyFont="1" applyBorder="1" applyAlignment="1">
      <alignment horizontal="left" vertical="justify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15" fillId="0" borderId="4" xfId="0" applyFont="1" applyBorder="1" applyAlignment="1">
      <alignment horizontal="left" vertical="distributed"/>
    </xf>
    <xf numFmtId="0" fontId="15" fillId="0" borderId="5" xfId="0" applyFont="1" applyBorder="1" applyAlignment="1">
      <alignment horizontal="left" vertical="distributed"/>
    </xf>
    <xf numFmtId="0" fontId="15" fillId="0" borderId="6" xfId="0" applyFont="1" applyBorder="1" applyAlignment="1">
      <alignment horizontal="left" vertical="distributed"/>
    </xf>
    <xf numFmtId="0" fontId="16" fillId="0" borderId="4" xfId="0" applyFont="1" applyBorder="1" applyAlignment="1">
      <alignment horizontal="left" vertical="distributed"/>
    </xf>
    <xf numFmtId="0" fontId="16" fillId="0" borderId="5" xfId="0" applyFont="1" applyBorder="1" applyAlignment="1">
      <alignment horizontal="left" vertical="distributed"/>
    </xf>
    <xf numFmtId="0" fontId="16" fillId="0" borderId="6" xfId="0" applyFont="1" applyBorder="1" applyAlignment="1">
      <alignment horizontal="left" vertical="distributed"/>
    </xf>
    <xf numFmtId="0" fontId="10" fillId="0" borderId="0" xfId="0" applyFont="1" applyAlignment="1">
      <alignment horizontal="right" vertical="justify"/>
    </xf>
    <xf numFmtId="0" fontId="10" fillId="0" borderId="0" xfId="0" applyFont="1" applyAlignment="1">
      <alignment horizontal="right"/>
    </xf>
    <xf numFmtId="0" fontId="4" fillId="0" borderId="11" xfId="0" applyFont="1" applyBorder="1" applyAlignment="1">
      <alignment horizontal="center" wrapText="1" shrinkToFit="1"/>
    </xf>
    <xf numFmtId="164" fontId="27" fillId="0" borderId="3" xfId="0" applyNumberFormat="1" applyFont="1" applyBorder="1" applyAlignment="1">
      <alignment horizontal="center" vertical="justify" wrapText="1" shrinkToFit="1"/>
    </xf>
    <xf numFmtId="0" fontId="29" fillId="0" borderId="2" xfId="0" applyFont="1" applyBorder="1" applyAlignment="1">
      <alignment horizontal="center" vertical="justify"/>
    </xf>
    <xf numFmtId="0" fontId="25" fillId="0" borderId="7" xfId="0" applyFont="1" applyBorder="1" applyAlignment="1">
      <alignment horizontal="center" vertical="justify"/>
    </xf>
    <xf numFmtId="0" fontId="25" fillId="0" borderId="8" xfId="0" applyFont="1" applyBorder="1" applyAlignment="1">
      <alignment horizontal="center" vertical="justify"/>
    </xf>
    <xf numFmtId="0" fontId="25" fillId="0" borderId="9" xfId="0" applyFont="1" applyBorder="1" applyAlignment="1">
      <alignment horizontal="center" vertical="justify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 vertical="justify"/>
    </xf>
    <xf numFmtId="0" fontId="12" fillId="0" borderId="5" xfId="0" applyFont="1" applyBorder="1" applyAlignment="1">
      <alignment horizontal="left" vertical="justify"/>
    </xf>
    <xf numFmtId="0" fontId="12" fillId="0" borderId="6" xfId="0" applyFont="1" applyBorder="1" applyAlignment="1">
      <alignment horizontal="left" vertical="justify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17" fillId="0" borderId="5" xfId="0" applyFont="1" applyFill="1" applyBorder="1" applyAlignment="1">
      <alignment horizontal="left" vertical="distributed"/>
    </xf>
    <xf numFmtId="0" fontId="17" fillId="0" borderId="6" xfId="0" applyFont="1" applyFill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16" fillId="0" borderId="4" xfId="0" applyFont="1" applyBorder="1" applyAlignment="1">
      <alignment horizontal="left" vertical="justify"/>
    </xf>
    <xf numFmtId="0" fontId="16" fillId="0" borderId="5" xfId="0" applyFont="1" applyBorder="1" applyAlignment="1">
      <alignment horizontal="left" vertical="justify"/>
    </xf>
    <xf numFmtId="0" fontId="16" fillId="0" borderId="6" xfId="0" applyFont="1" applyBorder="1" applyAlignment="1">
      <alignment horizontal="left" vertical="justify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49" fontId="16" fillId="0" borderId="1" xfId="0" applyNumberFormat="1" applyFont="1" applyFill="1" applyBorder="1" applyAlignment="1">
      <alignment horizontal="left" vertical="distributed"/>
    </xf>
    <xf numFmtId="0" fontId="17" fillId="0" borderId="1" xfId="0" applyFont="1" applyFill="1" applyBorder="1" applyAlignment="1">
      <alignment horizontal="left" vertical="distributed" wrapText="1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17" fillId="0" borderId="1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15" fillId="0" borderId="1" xfId="0" applyFont="1" applyBorder="1" applyAlignment="1">
      <alignment horizontal="left" wrapText="1"/>
    </xf>
    <xf numFmtId="0" fontId="17" fillId="0" borderId="7" xfId="0" applyFont="1" applyBorder="1" applyAlignment="1">
      <alignment horizontal="left" vertical="distributed" wrapText="1"/>
    </xf>
    <xf numFmtId="0" fontId="17" fillId="0" borderId="8" xfId="0" applyFont="1" applyBorder="1" applyAlignment="1">
      <alignment horizontal="left" vertical="distributed" wrapText="1"/>
    </xf>
    <xf numFmtId="0" fontId="17" fillId="0" borderId="9" xfId="0" applyFont="1" applyBorder="1" applyAlignment="1">
      <alignment horizontal="left" vertical="distributed" wrapText="1"/>
    </xf>
    <xf numFmtId="0" fontId="17" fillId="0" borderId="1" xfId="0" applyFont="1" applyBorder="1" applyAlignment="1">
      <alignment horizontal="left" vertical="distributed"/>
    </xf>
    <xf numFmtId="0" fontId="12" fillId="0" borderId="1" xfId="0" applyFont="1" applyFill="1" applyBorder="1" applyAlignment="1">
      <alignment horizontal="left" vertical="distributed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17" fillId="0" borderId="5" xfId="0" applyFont="1" applyBorder="1" applyAlignment="1">
      <alignment horizontal="left" vertical="justify"/>
    </xf>
    <xf numFmtId="0" fontId="17" fillId="0" borderId="6" xfId="0" applyFont="1" applyBorder="1" applyAlignment="1">
      <alignment horizontal="left" vertical="justify"/>
    </xf>
    <xf numFmtId="0" fontId="16" fillId="0" borderId="4" xfId="0" applyFont="1" applyBorder="1" applyAlignment="1">
      <alignment horizontal="left" vertical="distributed" wrapText="1"/>
    </xf>
    <xf numFmtId="0" fontId="16" fillId="0" borderId="5" xfId="0" applyFont="1" applyBorder="1" applyAlignment="1">
      <alignment horizontal="left" vertical="distributed" wrapText="1"/>
    </xf>
    <xf numFmtId="0" fontId="16" fillId="0" borderId="6" xfId="0" applyFont="1" applyBorder="1" applyAlignment="1">
      <alignment horizontal="left" vertical="distributed" wrapText="1"/>
    </xf>
    <xf numFmtId="0" fontId="17" fillId="0" borderId="5" xfId="0" applyFont="1" applyBorder="1" applyAlignment="1">
      <alignment horizontal="left" vertical="justify" wrapText="1"/>
    </xf>
    <xf numFmtId="0" fontId="17" fillId="0" borderId="6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left" vertical="distributed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17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10" xfId="0" applyFont="1" applyBorder="1" applyAlignment="1">
      <alignment horizontal="left" vertical="justify" wrapText="1"/>
    </xf>
    <xf numFmtId="0" fontId="12" fillId="0" borderId="11" xfId="0" applyFont="1" applyBorder="1" applyAlignment="1">
      <alignment horizontal="left" vertical="justify"/>
    </xf>
    <xf numFmtId="0" fontId="12" fillId="0" borderId="12" xfId="0" applyFont="1" applyBorder="1" applyAlignment="1">
      <alignment horizontal="left" vertical="justify"/>
    </xf>
    <xf numFmtId="0" fontId="8" fillId="0" borderId="5" xfId="0" applyFont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16" fillId="0" borderId="4" xfId="0" applyFont="1" applyBorder="1" applyAlignment="1">
      <alignment horizontal="left" wrapText="1" shrinkToFit="1"/>
    </xf>
    <xf numFmtId="0" fontId="16" fillId="0" borderId="5" xfId="0" applyFont="1" applyBorder="1" applyAlignment="1">
      <alignment horizontal="left" wrapText="1" shrinkToFit="1"/>
    </xf>
    <xf numFmtId="0" fontId="16" fillId="0" borderId="6" xfId="0" applyFont="1" applyBorder="1" applyAlignment="1">
      <alignment horizontal="left" wrapText="1" shrinkToFi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1"/>
  <sheetViews>
    <sheetView tabSelected="1" zoomScaleNormal="100" workbookViewId="0">
      <selection activeCell="A6" sqref="A6:L6"/>
    </sheetView>
  </sheetViews>
  <sheetFormatPr defaultColWidth="9.140625" defaultRowHeight="15" x14ac:dyDescent="0.25"/>
  <cols>
    <col min="1" max="1" width="16" style="112" customWidth="1"/>
    <col min="2" max="3" width="9.140625" style="85"/>
    <col min="4" max="4" width="38" style="85" customWidth="1"/>
    <col min="5" max="5" width="5.42578125" style="32" customWidth="1"/>
    <col min="6" max="6" width="6.42578125" style="32" customWidth="1"/>
    <col min="7" max="7" width="9" style="32" customWidth="1"/>
    <col min="8" max="8" width="7.5703125" style="32" customWidth="1"/>
    <col min="9" max="9" width="8.140625" style="50" customWidth="1"/>
    <col min="10" max="10" width="9.28515625" style="1" customWidth="1"/>
    <col min="11" max="11" width="9.5703125" style="114" customWidth="1"/>
    <col min="12" max="12" width="8.5703125" style="1" customWidth="1"/>
    <col min="13" max="16384" width="9.140625" style="1"/>
  </cols>
  <sheetData>
    <row r="1" spans="1:12" ht="14.25" customHeight="1" x14ac:dyDescent="0.25">
      <c r="A1" s="118" t="s">
        <v>708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5.75" customHeight="1" x14ac:dyDescent="0.25">
      <c r="A2" s="118" t="s">
        <v>709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.75" customHeight="1" x14ac:dyDescent="0.25">
      <c r="C3" s="88"/>
      <c r="D3" s="166"/>
      <c r="E3" s="166"/>
      <c r="F3" s="166"/>
      <c r="G3" s="166"/>
      <c r="H3" s="166"/>
      <c r="I3" s="166"/>
      <c r="J3" s="166"/>
    </row>
    <row r="4" spans="1:12" ht="15.75" customHeight="1" x14ac:dyDescent="0.25">
      <c r="A4" s="112" t="s">
        <v>136</v>
      </c>
      <c r="C4" s="89"/>
      <c r="D4" s="165"/>
      <c r="E4" s="165"/>
      <c r="F4" s="165"/>
      <c r="G4" s="165"/>
      <c r="H4" s="165"/>
      <c r="I4" s="165"/>
      <c r="J4" s="165"/>
    </row>
    <row r="5" spans="1:12" ht="16.5" customHeight="1" x14ac:dyDescent="0.3">
      <c r="A5" s="121" t="s">
        <v>715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5" customHeight="1" x14ac:dyDescent="0.3">
      <c r="A6" s="121" t="s">
        <v>716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8.25" customHeight="1" x14ac:dyDescent="0.3">
      <c r="A7" s="34"/>
      <c r="B7" s="84"/>
      <c r="C7" s="84"/>
      <c r="D7" s="167" t="s">
        <v>136</v>
      </c>
      <c r="E7" s="167"/>
      <c r="F7" s="167"/>
      <c r="G7" s="167"/>
      <c r="H7" s="33"/>
      <c r="I7" s="33"/>
    </row>
    <row r="8" spans="1:12" ht="15" customHeight="1" x14ac:dyDescent="0.25">
      <c r="A8" s="140" t="s">
        <v>0</v>
      </c>
      <c r="B8" s="142" t="s">
        <v>638</v>
      </c>
      <c r="C8" s="143"/>
      <c r="D8" s="144"/>
      <c r="E8" s="170" t="s">
        <v>129</v>
      </c>
      <c r="F8" s="171"/>
      <c r="G8" s="171"/>
      <c r="H8" s="171"/>
      <c r="I8" s="172"/>
      <c r="J8" s="168" t="s">
        <v>712</v>
      </c>
      <c r="K8" s="119" t="s">
        <v>711</v>
      </c>
      <c r="L8" s="119" t="s">
        <v>710</v>
      </c>
    </row>
    <row r="9" spans="1:12" ht="80.25" customHeight="1" x14ac:dyDescent="0.25">
      <c r="A9" s="141"/>
      <c r="B9" s="145"/>
      <c r="C9" s="146"/>
      <c r="D9" s="147"/>
      <c r="E9" s="115" t="s">
        <v>283</v>
      </c>
      <c r="F9" s="115" t="s">
        <v>137</v>
      </c>
      <c r="G9" s="116" t="s">
        <v>1</v>
      </c>
      <c r="H9" s="115" t="s">
        <v>608</v>
      </c>
      <c r="I9" s="115" t="s">
        <v>282</v>
      </c>
      <c r="J9" s="169"/>
      <c r="K9" s="120"/>
      <c r="L9" s="120"/>
    </row>
    <row r="10" spans="1:12" ht="30" customHeight="1" x14ac:dyDescent="0.25">
      <c r="A10" s="2" t="s">
        <v>2</v>
      </c>
      <c r="B10" s="148" t="s">
        <v>3</v>
      </c>
      <c r="C10" s="148"/>
      <c r="D10" s="148"/>
      <c r="E10" s="2">
        <v>901</v>
      </c>
      <c r="F10" s="2"/>
      <c r="G10" s="2"/>
      <c r="H10" s="2"/>
      <c r="I10" s="2"/>
      <c r="J10" s="25">
        <f>SUM(J11)</f>
        <v>4643.6000000000004</v>
      </c>
      <c r="K10" s="25">
        <f>SUM(K11)</f>
        <v>3034.8999999999996</v>
      </c>
      <c r="L10" s="113">
        <f>SUM(K10/J10)*100</f>
        <v>65.356619863898686</v>
      </c>
    </row>
    <row r="11" spans="1:12" ht="14.25" customHeight="1" x14ac:dyDescent="0.25">
      <c r="A11" s="2" t="s">
        <v>4</v>
      </c>
      <c r="B11" s="148" t="s">
        <v>138</v>
      </c>
      <c r="C11" s="148"/>
      <c r="D11" s="148"/>
      <c r="E11" s="2">
        <v>901</v>
      </c>
      <c r="F11" s="3" t="s">
        <v>5</v>
      </c>
      <c r="G11" s="2"/>
      <c r="H11" s="2"/>
      <c r="I11" s="2"/>
      <c r="J11" s="25">
        <f>SUM(J12+J20)</f>
        <v>4643.6000000000004</v>
      </c>
      <c r="K11" s="25">
        <f>SUM(K12+K20)</f>
        <v>3034.8999999999996</v>
      </c>
      <c r="L11" s="113">
        <f t="shared" ref="L11:L74" si="0">SUM(K11/J11)*100</f>
        <v>65.356619863898686</v>
      </c>
    </row>
    <row r="12" spans="1:12" s="4" customFormat="1" ht="47.25" customHeight="1" x14ac:dyDescent="0.25">
      <c r="A12" s="16" t="s">
        <v>6</v>
      </c>
      <c r="B12" s="201" t="s">
        <v>7</v>
      </c>
      <c r="C12" s="201"/>
      <c r="D12" s="201"/>
      <c r="E12" s="16">
        <v>901</v>
      </c>
      <c r="F12" s="17" t="s">
        <v>8</v>
      </c>
      <c r="G12" s="16"/>
      <c r="H12" s="16"/>
      <c r="I12" s="16"/>
      <c r="J12" s="26">
        <f>J13</f>
        <v>1156.5</v>
      </c>
      <c r="K12" s="26">
        <f>K13</f>
        <v>856.7</v>
      </c>
      <c r="L12" s="113">
        <f t="shared" si="0"/>
        <v>74.076956333765679</v>
      </c>
    </row>
    <row r="13" spans="1:12" s="5" customFormat="1" ht="47.25" customHeight="1" x14ac:dyDescent="0.25">
      <c r="A13" s="12" t="s">
        <v>9</v>
      </c>
      <c r="B13" s="137" t="s">
        <v>246</v>
      </c>
      <c r="C13" s="202"/>
      <c r="D13" s="203"/>
      <c r="E13" s="12">
        <v>901</v>
      </c>
      <c r="F13" s="13" t="s">
        <v>8</v>
      </c>
      <c r="G13" s="13" t="s">
        <v>166</v>
      </c>
      <c r="H13" s="12"/>
      <c r="I13" s="12"/>
      <c r="J13" s="19">
        <f>SUM(J14:J14)</f>
        <v>1156.5</v>
      </c>
      <c r="K13" s="19">
        <f>SUM(K14:K14)</f>
        <v>856.7</v>
      </c>
      <c r="L13" s="113">
        <f t="shared" si="0"/>
        <v>74.076956333765679</v>
      </c>
    </row>
    <row r="14" spans="1:12" s="5" customFormat="1" ht="81" customHeight="1" x14ac:dyDescent="0.25">
      <c r="A14" s="6" t="s">
        <v>10</v>
      </c>
      <c r="B14" s="125" t="s">
        <v>161</v>
      </c>
      <c r="C14" s="149"/>
      <c r="D14" s="150"/>
      <c r="E14" s="12">
        <v>901</v>
      </c>
      <c r="F14" s="13" t="s">
        <v>8</v>
      </c>
      <c r="G14" s="13" t="s">
        <v>166</v>
      </c>
      <c r="H14" s="12">
        <v>100</v>
      </c>
      <c r="I14" s="12"/>
      <c r="J14" s="19">
        <f t="shared" ref="J14:K16" si="1">SUM(J15)</f>
        <v>1156.5</v>
      </c>
      <c r="K14" s="19">
        <f t="shared" si="1"/>
        <v>856.7</v>
      </c>
      <c r="L14" s="113">
        <f t="shared" si="0"/>
        <v>74.076956333765679</v>
      </c>
    </row>
    <row r="15" spans="1:12" s="5" customFormat="1" ht="30.75" customHeight="1" x14ac:dyDescent="0.25">
      <c r="A15" s="6" t="s">
        <v>284</v>
      </c>
      <c r="B15" s="125" t="s">
        <v>289</v>
      </c>
      <c r="C15" s="126"/>
      <c r="D15" s="127"/>
      <c r="E15" s="12">
        <v>901</v>
      </c>
      <c r="F15" s="13" t="s">
        <v>8</v>
      </c>
      <c r="G15" s="13" t="s">
        <v>166</v>
      </c>
      <c r="H15" s="12">
        <v>120</v>
      </c>
      <c r="I15" s="12"/>
      <c r="J15" s="19">
        <f t="shared" si="1"/>
        <v>1156.5</v>
      </c>
      <c r="K15" s="19">
        <f t="shared" si="1"/>
        <v>856.7</v>
      </c>
      <c r="L15" s="113">
        <f t="shared" si="0"/>
        <v>74.076956333765679</v>
      </c>
    </row>
    <row r="16" spans="1:12" s="5" customFormat="1" ht="47.25" customHeight="1" x14ac:dyDescent="0.25">
      <c r="A16" s="6" t="s">
        <v>285</v>
      </c>
      <c r="B16" s="125" t="s">
        <v>641</v>
      </c>
      <c r="C16" s="126"/>
      <c r="D16" s="127"/>
      <c r="E16" s="12">
        <v>901</v>
      </c>
      <c r="F16" s="13" t="s">
        <v>8</v>
      </c>
      <c r="G16" s="13" t="s">
        <v>166</v>
      </c>
      <c r="H16" s="12">
        <v>121</v>
      </c>
      <c r="I16" s="12"/>
      <c r="J16" s="19">
        <f t="shared" si="1"/>
        <v>1156.5</v>
      </c>
      <c r="K16" s="19">
        <f t="shared" si="1"/>
        <v>856.7</v>
      </c>
      <c r="L16" s="113">
        <f t="shared" si="0"/>
        <v>74.076956333765679</v>
      </c>
    </row>
    <row r="17" spans="1:12" s="5" customFormat="1" ht="34.5" customHeight="1" x14ac:dyDescent="0.25">
      <c r="A17" s="12" t="s">
        <v>286</v>
      </c>
      <c r="B17" s="128" t="s">
        <v>290</v>
      </c>
      <c r="C17" s="129"/>
      <c r="D17" s="130"/>
      <c r="E17" s="12">
        <v>901</v>
      </c>
      <c r="F17" s="13" t="s">
        <v>8</v>
      </c>
      <c r="G17" s="13" t="s">
        <v>166</v>
      </c>
      <c r="H17" s="12">
        <v>121</v>
      </c>
      <c r="I17" s="12">
        <v>210</v>
      </c>
      <c r="J17" s="19">
        <f>SUM(J18:J19)</f>
        <v>1156.5</v>
      </c>
      <c r="K17" s="19">
        <f>SUM(K18:K19)</f>
        <v>856.7</v>
      </c>
      <c r="L17" s="113">
        <f t="shared" si="0"/>
        <v>74.076956333765679</v>
      </c>
    </row>
    <row r="18" spans="1:12" s="5" customFormat="1" ht="17.25" customHeight="1" x14ac:dyDescent="0.25">
      <c r="A18" s="6" t="s">
        <v>287</v>
      </c>
      <c r="B18" s="125" t="s">
        <v>291</v>
      </c>
      <c r="C18" s="126"/>
      <c r="D18" s="127"/>
      <c r="E18" s="6">
        <v>901</v>
      </c>
      <c r="F18" s="7" t="s">
        <v>8</v>
      </c>
      <c r="G18" s="7" t="s">
        <v>166</v>
      </c>
      <c r="H18" s="6">
        <v>121</v>
      </c>
      <c r="I18" s="6">
        <v>211</v>
      </c>
      <c r="J18" s="15">
        <v>923.7</v>
      </c>
      <c r="K18" s="6">
        <v>670.7</v>
      </c>
      <c r="L18" s="113">
        <f t="shared" si="0"/>
        <v>72.61015481216846</v>
      </c>
    </row>
    <row r="19" spans="1:12" s="5" customFormat="1" ht="15.75" customHeight="1" x14ac:dyDescent="0.25">
      <c r="A19" s="6" t="s">
        <v>288</v>
      </c>
      <c r="B19" s="125" t="s">
        <v>292</v>
      </c>
      <c r="C19" s="126"/>
      <c r="D19" s="127"/>
      <c r="E19" s="6">
        <v>901</v>
      </c>
      <c r="F19" s="7" t="s">
        <v>8</v>
      </c>
      <c r="G19" s="7" t="s">
        <v>166</v>
      </c>
      <c r="H19" s="6">
        <v>121</v>
      </c>
      <c r="I19" s="6">
        <v>213</v>
      </c>
      <c r="J19" s="15">
        <v>232.8</v>
      </c>
      <c r="K19" s="15">
        <v>186</v>
      </c>
      <c r="L19" s="113">
        <f t="shared" si="0"/>
        <v>79.896907216494839</v>
      </c>
    </row>
    <row r="20" spans="1:12" ht="63.75" customHeight="1" x14ac:dyDescent="0.25">
      <c r="A20" s="2" t="s">
        <v>11</v>
      </c>
      <c r="B20" s="201" t="s">
        <v>12</v>
      </c>
      <c r="C20" s="201"/>
      <c r="D20" s="201"/>
      <c r="E20" s="2">
        <v>901</v>
      </c>
      <c r="F20" s="3" t="s">
        <v>13</v>
      </c>
      <c r="G20" s="6"/>
      <c r="H20" s="6"/>
      <c r="I20" s="6"/>
      <c r="J20" s="25">
        <f>SUM(J21+J31)</f>
        <v>3487.1</v>
      </c>
      <c r="K20" s="25">
        <f>SUM(K21+K31)</f>
        <v>2178.1999999999998</v>
      </c>
      <c r="L20" s="113">
        <f t="shared" si="0"/>
        <v>62.464512058730747</v>
      </c>
    </row>
    <row r="21" spans="1:12" s="5" customFormat="1" ht="32.25" customHeight="1" x14ac:dyDescent="0.25">
      <c r="A21" s="12" t="s">
        <v>14</v>
      </c>
      <c r="B21" s="137" t="s">
        <v>167</v>
      </c>
      <c r="C21" s="138"/>
      <c r="D21" s="139"/>
      <c r="E21" s="12">
        <v>901</v>
      </c>
      <c r="F21" s="13" t="s">
        <v>13</v>
      </c>
      <c r="G21" s="13" t="s">
        <v>168</v>
      </c>
      <c r="H21" s="12"/>
      <c r="I21" s="12"/>
      <c r="J21" s="19">
        <f>SUM(J22)</f>
        <v>1264.5</v>
      </c>
      <c r="K21" s="19">
        <f>SUM(K22)</f>
        <v>754.7</v>
      </c>
      <c r="L21" s="113">
        <f t="shared" si="0"/>
        <v>59.683669434559114</v>
      </c>
    </row>
    <row r="22" spans="1:12" ht="79.5" customHeight="1" x14ac:dyDescent="0.25">
      <c r="A22" s="6" t="s">
        <v>15</v>
      </c>
      <c r="B22" s="125" t="s">
        <v>161</v>
      </c>
      <c r="C22" s="149"/>
      <c r="D22" s="150"/>
      <c r="E22" s="6">
        <v>901</v>
      </c>
      <c r="F22" s="7" t="s">
        <v>13</v>
      </c>
      <c r="G22" s="7" t="s">
        <v>168</v>
      </c>
      <c r="H22" s="6">
        <v>100</v>
      </c>
      <c r="I22" s="6"/>
      <c r="J22" s="15">
        <f>SUM(J23)</f>
        <v>1264.5</v>
      </c>
      <c r="K22" s="15">
        <f>SUM(K23)</f>
        <v>754.7</v>
      </c>
      <c r="L22" s="113">
        <f t="shared" si="0"/>
        <v>59.683669434559114</v>
      </c>
    </row>
    <row r="23" spans="1:12" ht="31.5" customHeight="1" x14ac:dyDescent="0.25">
      <c r="A23" s="6" t="s">
        <v>296</v>
      </c>
      <c r="B23" s="125" t="s">
        <v>289</v>
      </c>
      <c r="C23" s="126"/>
      <c r="D23" s="127"/>
      <c r="E23" s="6">
        <v>901</v>
      </c>
      <c r="F23" s="7" t="s">
        <v>13</v>
      </c>
      <c r="G23" s="7" t="s">
        <v>168</v>
      </c>
      <c r="H23" s="6">
        <v>120</v>
      </c>
      <c r="I23" s="6"/>
      <c r="J23" s="15">
        <f>SUM(J24+J28)</f>
        <v>1264.5</v>
      </c>
      <c r="K23" s="15">
        <f>SUM(K24+K28)</f>
        <v>754.7</v>
      </c>
      <c r="L23" s="113">
        <f t="shared" si="0"/>
        <v>59.683669434559114</v>
      </c>
    </row>
    <row r="24" spans="1:12" ht="48" customHeight="1" x14ac:dyDescent="0.25">
      <c r="A24" s="6" t="s">
        <v>297</v>
      </c>
      <c r="B24" s="125" t="s">
        <v>641</v>
      </c>
      <c r="C24" s="126"/>
      <c r="D24" s="127"/>
      <c r="E24" s="6">
        <v>901</v>
      </c>
      <c r="F24" s="7" t="s">
        <v>13</v>
      </c>
      <c r="G24" s="7" t="s">
        <v>168</v>
      </c>
      <c r="H24" s="6">
        <v>121</v>
      </c>
      <c r="I24" s="6"/>
      <c r="J24" s="15">
        <f>SUM(J25)</f>
        <v>999.90000000000009</v>
      </c>
      <c r="K24" s="15">
        <f>SUM(K25)</f>
        <v>622.4</v>
      </c>
      <c r="L24" s="113">
        <f t="shared" si="0"/>
        <v>62.246224622462243</v>
      </c>
    </row>
    <row r="25" spans="1:12" s="5" customFormat="1" ht="16.5" customHeight="1" x14ac:dyDescent="0.25">
      <c r="A25" s="6" t="s">
        <v>301</v>
      </c>
      <c r="B25" s="128" t="s">
        <v>290</v>
      </c>
      <c r="C25" s="129"/>
      <c r="D25" s="130"/>
      <c r="E25" s="12">
        <v>901</v>
      </c>
      <c r="F25" s="13" t="s">
        <v>13</v>
      </c>
      <c r="G25" s="13" t="s">
        <v>168</v>
      </c>
      <c r="H25" s="12">
        <v>121</v>
      </c>
      <c r="I25" s="12">
        <v>210</v>
      </c>
      <c r="J25" s="19">
        <f>SUM(J26:J27)</f>
        <v>999.90000000000009</v>
      </c>
      <c r="K25" s="19">
        <f>SUM(K26:K27)</f>
        <v>622.4</v>
      </c>
      <c r="L25" s="113">
        <f t="shared" si="0"/>
        <v>62.246224622462243</v>
      </c>
    </row>
    <row r="26" spans="1:12" ht="17.25" customHeight="1" x14ac:dyDescent="0.25">
      <c r="A26" s="6" t="s">
        <v>302</v>
      </c>
      <c r="B26" s="125" t="s">
        <v>291</v>
      </c>
      <c r="C26" s="126"/>
      <c r="D26" s="127"/>
      <c r="E26" s="6">
        <v>901</v>
      </c>
      <c r="F26" s="7" t="s">
        <v>13</v>
      </c>
      <c r="G26" s="7" t="s">
        <v>168</v>
      </c>
      <c r="H26" s="6">
        <v>121</v>
      </c>
      <c r="I26" s="6">
        <v>211</v>
      </c>
      <c r="J26" s="15">
        <v>781.6</v>
      </c>
      <c r="K26" s="6">
        <v>482.4</v>
      </c>
      <c r="L26" s="113">
        <f t="shared" si="0"/>
        <v>61.719549641760487</v>
      </c>
    </row>
    <row r="27" spans="1:12" ht="17.25" customHeight="1" x14ac:dyDescent="0.25">
      <c r="A27" s="6" t="s">
        <v>303</v>
      </c>
      <c r="B27" s="125" t="s">
        <v>292</v>
      </c>
      <c r="C27" s="126"/>
      <c r="D27" s="127"/>
      <c r="E27" s="6">
        <v>901</v>
      </c>
      <c r="F27" s="7" t="s">
        <v>13</v>
      </c>
      <c r="G27" s="7" t="s">
        <v>168</v>
      </c>
      <c r="H27" s="6">
        <v>121</v>
      </c>
      <c r="I27" s="6">
        <v>213</v>
      </c>
      <c r="J27" s="15">
        <v>218.3</v>
      </c>
      <c r="K27" s="15">
        <v>140</v>
      </c>
      <c r="L27" s="113">
        <f t="shared" si="0"/>
        <v>64.131928538708195</v>
      </c>
    </row>
    <row r="28" spans="1:12" ht="63.75" customHeight="1" x14ac:dyDescent="0.25">
      <c r="A28" s="6" t="s">
        <v>298</v>
      </c>
      <c r="B28" s="125" t="s">
        <v>295</v>
      </c>
      <c r="C28" s="126"/>
      <c r="D28" s="127"/>
      <c r="E28" s="6">
        <v>901</v>
      </c>
      <c r="F28" s="7" t="s">
        <v>13</v>
      </c>
      <c r="G28" s="7" t="s">
        <v>168</v>
      </c>
      <c r="H28" s="6">
        <v>123</v>
      </c>
      <c r="I28" s="6"/>
      <c r="J28" s="15">
        <f>SUM(J29)</f>
        <v>264.60000000000002</v>
      </c>
      <c r="K28" s="15">
        <f>SUM(K29)</f>
        <v>132.30000000000001</v>
      </c>
      <c r="L28" s="113">
        <f t="shared" si="0"/>
        <v>50</v>
      </c>
    </row>
    <row r="29" spans="1:12" ht="15" customHeight="1" x14ac:dyDescent="0.25">
      <c r="A29" s="6" t="s">
        <v>299</v>
      </c>
      <c r="B29" s="125" t="s">
        <v>294</v>
      </c>
      <c r="C29" s="126"/>
      <c r="D29" s="127"/>
      <c r="E29" s="6">
        <v>901</v>
      </c>
      <c r="F29" s="7" t="s">
        <v>13</v>
      </c>
      <c r="G29" s="7" t="s">
        <v>168</v>
      </c>
      <c r="H29" s="6">
        <v>123</v>
      </c>
      <c r="I29" s="6">
        <v>220</v>
      </c>
      <c r="J29" s="15">
        <f>SUM(J30)</f>
        <v>264.60000000000002</v>
      </c>
      <c r="K29" s="15">
        <f>SUM(K30)</f>
        <v>132.30000000000001</v>
      </c>
      <c r="L29" s="113">
        <f t="shared" si="0"/>
        <v>50</v>
      </c>
    </row>
    <row r="30" spans="1:12" ht="15" customHeight="1" x14ac:dyDescent="0.25">
      <c r="A30" s="6" t="s">
        <v>300</v>
      </c>
      <c r="B30" s="125" t="s">
        <v>293</v>
      </c>
      <c r="C30" s="126"/>
      <c r="D30" s="127"/>
      <c r="E30" s="6">
        <v>901</v>
      </c>
      <c r="F30" s="7" t="s">
        <v>13</v>
      </c>
      <c r="G30" s="7" t="s">
        <v>168</v>
      </c>
      <c r="H30" s="6">
        <v>123</v>
      </c>
      <c r="I30" s="6">
        <v>226</v>
      </c>
      <c r="J30" s="15">
        <v>264.60000000000002</v>
      </c>
      <c r="K30" s="6">
        <v>132.30000000000001</v>
      </c>
      <c r="L30" s="113">
        <f t="shared" si="0"/>
        <v>50</v>
      </c>
    </row>
    <row r="31" spans="1:12" s="5" customFormat="1" ht="51" customHeight="1" x14ac:dyDescent="0.25">
      <c r="A31" s="12" t="s">
        <v>16</v>
      </c>
      <c r="B31" s="137" t="s">
        <v>169</v>
      </c>
      <c r="C31" s="138"/>
      <c r="D31" s="139"/>
      <c r="E31" s="12">
        <v>901</v>
      </c>
      <c r="F31" s="13" t="s">
        <v>13</v>
      </c>
      <c r="G31" s="13" t="s">
        <v>170</v>
      </c>
      <c r="H31" s="12"/>
      <c r="I31" s="12"/>
      <c r="J31" s="19">
        <f>J32+ J38</f>
        <v>2222.6</v>
      </c>
      <c r="K31" s="19">
        <f>K32+ K38</f>
        <v>1423.5</v>
      </c>
      <c r="L31" s="113">
        <f t="shared" si="0"/>
        <v>64.046612075947095</v>
      </c>
    </row>
    <row r="32" spans="1:12" ht="83.25" customHeight="1" x14ac:dyDescent="0.25">
      <c r="A32" s="6" t="s">
        <v>17</v>
      </c>
      <c r="B32" s="125" t="s">
        <v>161</v>
      </c>
      <c r="C32" s="149"/>
      <c r="D32" s="150"/>
      <c r="E32" s="6">
        <v>901</v>
      </c>
      <c r="F32" s="7" t="s">
        <v>13</v>
      </c>
      <c r="G32" s="7" t="s">
        <v>170</v>
      </c>
      <c r="H32" s="6">
        <v>100</v>
      </c>
      <c r="I32" s="6"/>
      <c r="J32" s="15">
        <f>J33</f>
        <v>2174</v>
      </c>
      <c r="K32" s="15">
        <f>K33</f>
        <v>1407.3</v>
      </c>
      <c r="L32" s="113">
        <f t="shared" si="0"/>
        <v>64.733210671573133</v>
      </c>
    </row>
    <row r="33" spans="1:12" ht="31.5" customHeight="1" x14ac:dyDescent="0.25">
      <c r="A33" s="6" t="s">
        <v>304</v>
      </c>
      <c r="B33" s="125" t="s">
        <v>289</v>
      </c>
      <c r="C33" s="126"/>
      <c r="D33" s="127"/>
      <c r="E33" s="6">
        <v>901</v>
      </c>
      <c r="F33" s="7" t="s">
        <v>13</v>
      </c>
      <c r="G33" s="7" t="s">
        <v>170</v>
      </c>
      <c r="H33" s="6">
        <v>120</v>
      </c>
      <c r="I33" s="6"/>
      <c r="J33" s="15">
        <f>SUM(J34)</f>
        <v>2174</v>
      </c>
      <c r="K33" s="15">
        <f>SUM(K34)</f>
        <v>1407.3</v>
      </c>
      <c r="L33" s="113">
        <f t="shared" si="0"/>
        <v>64.733210671573133</v>
      </c>
    </row>
    <row r="34" spans="1:12" ht="47.25" customHeight="1" x14ac:dyDescent="0.25">
      <c r="A34" s="6" t="s">
        <v>305</v>
      </c>
      <c r="B34" s="125" t="s">
        <v>641</v>
      </c>
      <c r="C34" s="126"/>
      <c r="D34" s="127"/>
      <c r="E34" s="6">
        <v>901</v>
      </c>
      <c r="F34" s="7" t="s">
        <v>13</v>
      </c>
      <c r="G34" s="7" t="s">
        <v>170</v>
      </c>
      <c r="H34" s="6">
        <v>121</v>
      </c>
      <c r="I34" s="6"/>
      <c r="J34" s="15">
        <f>SUM(J35)</f>
        <v>2174</v>
      </c>
      <c r="K34" s="15">
        <f>SUM(K35)</f>
        <v>1407.3</v>
      </c>
      <c r="L34" s="113">
        <f t="shared" si="0"/>
        <v>64.733210671573133</v>
      </c>
    </row>
    <row r="35" spans="1:12" s="5" customFormat="1" ht="33" customHeight="1" x14ac:dyDescent="0.25">
      <c r="A35" s="12" t="s">
        <v>306</v>
      </c>
      <c r="B35" s="128" t="s">
        <v>290</v>
      </c>
      <c r="C35" s="129"/>
      <c r="D35" s="130"/>
      <c r="E35" s="12">
        <v>901</v>
      </c>
      <c r="F35" s="13" t="s">
        <v>13</v>
      </c>
      <c r="G35" s="13" t="s">
        <v>170</v>
      </c>
      <c r="H35" s="12">
        <v>121</v>
      </c>
      <c r="I35" s="12">
        <v>210</v>
      </c>
      <c r="J35" s="19">
        <f>SUM(J36:J37)</f>
        <v>2174</v>
      </c>
      <c r="K35" s="19">
        <f>SUM(K36:K37)</f>
        <v>1407.3</v>
      </c>
      <c r="L35" s="113">
        <f t="shared" si="0"/>
        <v>64.733210671573133</v>
      </c>
    </row>
    <row r="36" spans="1:12" ht="20.25" customHeight="1" x14ac:dyDescent="0.25">
      <c r="A36" s="12" t="s">
        <v>307</v>
      </c>
      <c r="B36" s="125" t="s">
        <v>291</v>
      </c>
      <c r="C36" s="126"/>
      <c r="D36" s="127"/>
      <c r="E36" s="6">
        <v>901</v>
      </c>
      <c r="F36" s="7" t="s">
        <v>13</v>
      </c>
      <c r="G36" s="7" t="s">
        <v>170</v>
      </c>
      <c r="H36" s="6">
        <v>121</v>
      </c>
      <c r="I36" s="6">
        <v>211</v>
      </c>
      <c r="J36" s="15">
        <v>1669.7</v>
      </c>
      <c r="K36" s="6">
        <v>1077.5</v>
      </c>
      <c r="L36" s="113">
        <f t="shared" si="0"/>
        <v>64.532550757621138</v>
      </c>
    </row>
    <row r="37" spans="1:12" ht="18.75" customHeight="1" x14ac:dyDescent="0.25">
      <c r="A37" s="12" t="s">
        <v>308</v>
      </c>
      <c r="B37" s="125" t="s">
        <v>292</v>
      </c>
      <c r="C37" s="126"/>
      <c r="D37" s="127"/>
      <c r="E37" s="6">
        <v>901</v>
      </c>
      <c r="F37" s="7" t="s">
        <v>13</v>
      </c>
      <c r="G37" s="7" t="s">
        <v>170</v>
      </c>
      <c r="H37" s="6">
        <v>121</v>
      </c>
      <c r="I37" s="6">
        <v>213</v>
      </c>
      <c r="J37" s="15">
        <v>504.3</v>
      </c>
      <c r="K37" s="6">
        <v>329.8</v>
      </c>
      <c r="L37" s="113">
        <f t="shared" si="0"/>
        <v>65.397580805076345</v>
      </c>
    </row>
    <row r="38" spans="1:12" ht="24" customHeight="1" x14ac:dyDescent="0.25">
      <c r="A38" s="6" t="s">
        <v>186</v>
      </c>
      <c r="B38" s="125" t="s">
        <v>159</v>
      </c>
      <c r="C38" s="126"/>
      <c r="D38" s="127"/>
      <c r="E38" s="6">
        <v>901</v>
      </c>
      <c r="F38" s="7" t="s">
        <v>13</v>
      </c>
      <c r="G38" s="7" t="s">
        <v>170</v>
      </c>
      <c r="H38" s="6">
        <v>200</v>
      </c>
      <c r="I38" s="6"/>
      <c r="J38" s="15">
        <f>J39</f>
        <v>48.6</v>
      </c>
      <c r="K38" s="15">
        <f>K39</f>
        <v>16.2</v>
      </c>
      <c r="L38" s="113">
        <f t="shared" si="0"/>
        <v>33.333333333333329</v>
      </c>
    </row>
    <row r="39" spans="1:12" ht="31.5" customHeight="1" x14ac:dyDescent="0.25">
      <c r="A39" s="6" t="s">
        <v>309</v>
      </c>
      <c r="B39" s="125" t="s">
        <v>314</v>
      </c>
      <c r="C39" s="126"/>
      <c r="D39" s="127"/>
      <c r="E39" s="6">
        <v>901</v>
      </c>
      <c r="F39" s="7" t="s">
        <v>13</v>
      </c>
      <c r="G39" s="7" t="s">
        <v>170</v>
      </c>
      <c r="H39" s="6">
        <v>240</v>
      </c>
      <c r="I39" s="6"/>
      <c r="J39" s="15">
        <f>SUM(J40)</f>
        <v>48.6</v>
      </c>
      <c r="K39" s="15">
        <f>SUM(K40)</f>
        <v>16.2</v>
      </c>
      <c r="L39" s="113">
        <f t="shared" si="0"/>
        <v>33.333333333333329</v>
      </c>
    </row>
    <row r="40" spans="1:12" ht="33" customHeight="1" x14ac:dyDescent="0.25">
      <c r="A40" s="6" t="s">
        <v>310</v>
      </c>
      <c r="B40" s="125" t="s">
        <v>315</v>
      </c>
      <c r="C40" s="126"/>
      <c r="D40" s="127"/>
      <c r="E40" s="6">
        <v>901</v>
      </c>
      <c r="F40" s="7" t="s">
        <v>13</v>
      </c>
      <c r="G40" s="7" t="s">
        <v>170</v>
      </c>
      <c r="H40" s="6">
        <v>244</v>
      </c>
      <c r="I40" s="6"/>
      <c r="J40" s="15">
        <f>SUM(J41)</f>
        <v>48.6</v>
      </c>
      <c r="K40" s="15">
        <f>SUM(K41)</f>
        <v>16.2</v>
      </c>
      <c r="L40" s="113">
        <f t="shared" si="0"/>
        <v>33.333333333333329</v>
      </c>
    </row>
    <row r="41" spans="1:12" ht="15" customHeight="1" x14ac:dyDescent="0.25">
      <c r="A41" s="6" t="s">
        <v>311</v>
      </c>
      <c r="B41" s="125" t="s">
        <v>294</v>
      </c>
      <c r="C41" s="126"/>
      <c r="D41" s="127"/>
      <c r="E41" s="6">
        <v>901</v>
      </c>
      <c r="F41" s="7" t="s">
        <v>13</v>
      </c>
      <c r="G41" s="7" t="s">
        <v>170</v>
      </c>
      <c r="H41" s="6">
        <v>244</v>
      </c>
      <c r="I41" s="6">
        <v>220</v>
      </c>
      <c r="J41" s="15">
        <f>SUM(J42:J43)</f>
        <v>48.6</v>
      </c>
      <c r="K41" s="15">
        <f>SUM(K42:K43)</f>
        <v>16.2</v>
      </c>
      <c r="L41" s="113">
        <f t="shared" si="0"/>
        <v>33.333333333333329</v>
      </c>
    </row>
    <row r="42" spans="1:12" ht="15" customHeight="1" x14ac:dyDescent="0.25">
      <c r="A42" s="6" t="s">
        <v>312</v>
      </c>
      <c r="B42" s="125" t="s">
        <v>316</v>
      </c>
      <c r="C42" s="126"/>
      <c r="D42" s="127"/>
      <c r="E42" s="6">
        <v>901</v>
      </c>
      <c r="F42" s="7" t="s">
        <v>13</v>
      </c>
      <c r="G42" s="7" t="s">
        <v>170</v>
      </c>
      <c r="H42" s="6">
        <v>244</v>
      </c>
      <c r="I42" s="6">
        <v>221</v>
      </c>
      <c r="J42" s="15">
        <v>23.6</v>
      </c>
      <c r="K42" s="6">
        <v>16.2</v>
      </c>
      <c r="L42" s="113">
        <f t="shared" si="0"/>
        <v>68.644067796610159</v>
      </c>
    </row>
    <row r="43" spans="1:12" ht="15.75" customHeight="1" x14ac:dyDescent="0.25">
      <c r="A43" s="6" t="s">
        <v>313</v>
      </c>
      <c r="B43" s="125" t="s">
        <v>317</v>
      </c>
      <c r="C43" s="126"/>
      <c r="D43" s="127"/>
      <c r="E43" s="6">
        <v>901</v>
      </c>
      <c r="F43" s="7" t="s">
        <v>13</v>
      </c>
      <c r="G43" s="7" t="s">
        <v>170</v>
      </c>
      <c r="H43" s="6">
        <v>244</v>
      </c>
      <c r="I43" s="6">
        <v>222</v>
      </c>
      <c r="J43" s="15">
        <v>25</v>
      </c>
      <c r="K43" s="15">
        <v>0</v>
      </c>
      <c r="L43" s="113">
        <f t="shared" si="0"/>
        <v>0</v>
      </c>
    </row>
    <row r="44" spans="1:12" s="8" customFormat="1" ht="30" customHeight="1" x14ac:dyDescent="0.25">
      <c r="A44" s="2" t="s">
        <v>20</v>
      </c>
      <c r="B44" s="159" t="s">
        <v>21</v>
      </c>
      <c r="C44" s="160"/>
      <c r="D44" s="161"/>
      <c r="E44" s="2">
        <v>984</v>
      </c>
      <c r="F44" s="3"/>
      <c r="G44" s="3"/>
      <c r="H44" s="2"/>
      <c r="I44" s="2"/>
      <c r="J44" s="25">
        <f>SUM(J45+J156+J175+J196+J318+J327+J365+J408+J449+J483)</f>
        <v>327654.90000000002</v>
      </c>
      <c r="K44" s="25">
        <f>SUM(K45+K156+K175+K196+K318+K327+K365+K408+K449+K483)</f>
        <v>168990.2</v>
      </c>
      <c r="L44" s="113">
        <f t="shared" si="0"/>
        <v>51.57566695935266</v>
      </c>
    </row>
    <row r="45" spans="1:12" s="8" customFormat="1" ht="18" customHeight="1" x14ac:dyDescent="0.25">
      <c r="A45" s="2" t="s">
        <v>4</v>
      </c>
      <c r="B45" s="159" t="s">
        <v>138</v>
      </c>
      <c r="C45" s="160"/>
      <c r="D45" s="161"/>
      <c r="E45" s="2">
        <v>984</v>
      </c>
      <c r="F45" s="3" t="s">
        <v>5</v>
      </c>
      <c r="G45" s="3"/>
      <c r="H45" s="2"/>
      <c r="I45" s="2"/>
      <c r="J45" s="25">
        <f>SUM(J46+J75+J80)</f>
        <v>21762</v>
      </c>
      <c r="K45" s="25">
        <f>SUM(K46+K75+K80)</f>
        <v>14765.000000000002</v>
      </c>
      <c r="L45" s="113">
        <f t="shared" si="0"/>
        <v>67.847624299237211</v>
      </c>
    </row>
    <row r="46" spans="1:12" s="5" customFormat="1" ht="66.75" customHeight="1" x14ac:dyDescent="0.25">
      <c r="A46" s="16" t="s">
        <v>6</v>
      </c>
      <c r="B46" s="162" t="s">
        <v>124</v>
      </c>
      <c r="C46" s="163"/>
      <c r="D46" s="164"/>
      <c r="E46" s="16">
        <v>984</v>
      </c>
      <c r="F46" s="17" t="s">
        <v>22</v>
      </c>
      <c r="G46" s="12"/>
      <c r="H46" s="12"/>
      <c r="I46" s="12"/>
      <c r="J46" s="26">
        <f>SUM(J47+J70)</f>
        <v>19736.8</v>
      </c>
      <c r="K46" s="26">
        <f>SUM(K47+K70)</f>
        <v>13640.800000000001</v>
      </c>
      <c r="L46" s="113">
        <f t="shared" si="0"/>
        <v>69.11353410887277</v>
      </c>
    </row>
    <row r="47" spans="1:12" s="5" customFormat="1" ht="49.5" customHeight="1" x14ac:dyDescent="0.25">
      <c r="A47" s="11" t="s">
        <v>9</v>
      </c>
      <c r="B47" s="137" t="s">
        <v>171</v>
      </c>
      <c r="C47" s="138"/>
      <c r="D47" s="139"/>
      <c r="E47" s="12">
        <v>984</v>
      </c>
      <c r="F47" s="13" t="s">
        <v>22</v>
      </c>
      <c r="G47" s="13" t="s">
        <v>172</v>
      </c>
      <c r="H47" s="12"/>
      <c r="I47" s="12"/>
      <c r="J47" s="19">
        <f>SUM(J48+J54+J64)</f>
        <v>19731.2</v>
      </c>
      <c r="K47" s="19">
        <f>SUM(K48+K54+K64)</f>
        <v>13635.2</v>
      </c>
      <c r="L47" s="113">
        <f t="shared" si="0"/>
        <v>69.104768083036006</v>
      </c>
    </row>
    <row r="48" spans="1:12" ht="82.5" customHeight="1" x14ac:dyDescent="0.25">
      <c r="A48" s="11" t="s">
        <v>10</v>
      </c>
      <c r="B48" s="125" t="s">
        <v>161</v>
      </c>
      <c r="C48" s="149"/>
      <c r="D48" s="150"/>
      <c r="E48" s="6">
        <v>984</v>
      </c>
      <c r="F48" s="7" t="s">
        <v>22</v>
      </c>
      <c r="G48" s="7" t="s">
        <v>172</v>
      </c>
      <c r="H48" s="6">
        <v>100</v>
      </c>
      <c r="I48" s="6"/>
      <c r="J48" s="15">
        <f>J49</f>
        <v>18474.7</v>
      </c>
      <c r="K48" s="15">
        <f>K49</f>
        <v>12774</v>
      </c>
      <c r="L48" s="113">
        <f t="shared" si="0"/>
        <v>69.143206655588457</v>
      </c>
    </row>
    <row r="49" spans="1:12" ht="30.75" customHeight="1" x14ac:dyDescent="0.25">
      <c r="A49" s="11" t="s">
        <v>284</v>
      </c>
      <c r="B49" s="125" t="s">
        <v>289</v>
      </c>
      <c r="C49" s="126"/>
      <c r="D49" s="127"/>
      <c r="E49" s="6">
        <v>984</v>
      </c>
      <c r="F49" s="7" t="s">
        <v>22</v>
      </c>
      <c r="G49" s="7" t="s">
        <v>172</v>
      </c>
      <c r="H49" s="6">
        <v>120</v>
      </c>
      <c r="I49" s="6"/>
      <c r="J49" s="15">
        <f>SUM(J50)</f>
        <v>18474.7</v>
      </c>
      <c r="K49" s="15">
        <f>SUM(K50)</f>
        <v>12774</v>
      </c>
      <c r="L49" s="113">
        <f t="shared" si="0"/>
        <v>69.143206655588457</v>
      </c>
    </row>
    <row r="50" spans="1:12" ht="37.5" customHeight="1" x14ac:dyDescent="0.25">
      <c r="A50" s="11" t="s">
        <v>285</v>
      </c>
      <c r="B50" s="125" t="s">
        <v>641</v>
      </c>
      <c r="C50" s="126"/>
      <c r="D50" s="127"/>
      <c r="E50" s="6">
        <v>984</v>
      </c>
      <c r="F50" s="7" t="s">
        <v>22</v>
      </c>
      <c r="G50" s="7" t="s">
        <v>172</v>
      </c>
      <c r="H50" s="6">
        <v>121</v>
      </c>
      <c r="I50" s="6"/>
      <c r="J50" s="15">
        <f>SUM(J51)</f>
        <v>18474.7</v>
      </c>
      <c r="K50" s="15">
        <f>SUM(K51)</f>
        <v>12774</v>
      </c>
      <c r="L50" s="113">
        <f t="shared" si="0"/>
        <v>69.143206655588457</v>
      </c>
    </row>
    <row r="51" spans="1:12" ht="31.5" customHeight="1" x14ac:dyDescent="0.25">
      <c r="A51" s="11" t="s">
        <v>286</v>
      </c>
      <c r="B51" s="128" t="s">
        <v>290</v>
      </c>
      <c r="C51" s="129"/>
      <c r="D51" s="130"/>
      <c r="E51" s="6">
        <v>984</v>
      </c>
      <c r="F51" s="7" t="s">
        <v>22</v>
      </c>
      <c r="G51" s="7" t="s">
        <v>172</v>
      </c>
      <c r="H51" s="6">
        <v>121</v>
      </c>
      <c r="I51" s="6">
        <v>210</v>
      </c>
      <c r="J51" s="15">
        <f>SUM(J52:J53)</f>
        <v>18474.7</v>
      </c>
      <c r="K51" s="15">
        <f>SUM(K52:K53)</f>
        <v>12774</v>
      </c>
      <c r="L51" s="113">
        <f t="shared" si="0"/>
        <v>69.143206655588457</v>
      </c>
    </row>
    <row r="52" spans="1:12" ht="17.25" customHeight="1" x14ac:dyDescent="0.25">
      <c r="A52" s="11" t="s">
        <v>287</v>
      </c>
      <c r="B52" s="125" t="s">
        <v>291</v>
      </c>
      <c r="C52" s="126"/>
      <c r="D52" s="127"/>
      <c r="E52" s="6">
        <v>984</v>
      </c>
      <c r="F52" s="7" t="s">
        <v>22</v>
      </c>
      <c r="G52" s="7" t="s">
        <v>172</v>
      </c>
      <c r="H52" s="6">
        <v>121</v>
      </c>
      <c r="I52" s="6">
        <v>211</v>
      </c>
      <c r="J52" s="15">
        <v>14240.4</v>
      </c>
      <c r="K52" s="6">
        <v>9890.7999999999993</v>
      </c>
      <c r="L52" s="113">
        <f t="shared" si="0"/>
        <v>69.455914159714609</v>
      </c>
    </row>
    <row r="53" spans="1:12" ht="17.25" customHeight="1" x14ac:dyDescent="0.25">
      <c r="A53" s="11" t="s">
        <v>288</v>
      </c>
      <c r="B53" s="125" t="s">
        <v>292</v>
      </c>
      <c r="C53" s="126"/>
      <c r="D53" s="127"/>
      <c r="E53" s="6">
        <v>984</v>
      </c>
      <c r="F53" s="7" t="s">
        <v>22</v>
      </c>
      <c r="G53" s="7" t="s">
        <v>172</v>
      </c>
      <c r="H53" s="6">
        <v>121</v>
      </c>
      <c r="I53" s="6">
        <v>213</v>
      </c>
      <c r="J53" s="15">
        <v>4234.3</v>
      </c>
      <c r="K53" s="6">
        <v>2883.2</v>
      </c>
      <c r="L53" s="113">
        <f t="shared" si="0"/>
        <v>68.091538152705283</v>
      </c>
    </row>
    <row r="54" spans="1:12" ht="21.75" customHeight="1" x14ac:dyDescent="0.25">
      <c r="A54" s="11" t="s">
        <v>130</v>
      </c>
      <c r="B54" s="125" t="s">
        <v>159</v>
      </c>
      <c r="C54" s="126"/>
      <c r="D54" s="127"/>
      <c r="E54" s="6">
        <v>984</v>
      </c>
      <c r="F54" s="7" t="s">
        <v>22</v>
      </c>
      <c r="G54" s="7" t="s">
        <v>172</v>
      </c>
      <c r="H54" s="6">
        <v>200</v>
      </c>
      <c r="I54" s="6"/>
      <c r="J54" s="15">
        <f>J55</f>
        <v>1223.3</v>
      </c>
      <c r="K54" s="15">
        <f>K55</f>
        <v>848</v>
      </c>
      <c r="L54" s="113">
        <f t="shared" si="0"/>
        <v>69.320689937055519</v>
      </c>
    </row>
    <row r="55" spans="1:12" ht="31.5" customHeight="1" x14ac:dyDescent="0.25">
      <c r="A55" s="11" t="s">
        <v>318</v>
      </c>
      <c r="B55" s="125" t="s">
        <v>314</v>
      </c>
      <c r="C55" s="126"/>
      <c r="D55" s="127"/>
      <c r="E55" s="6">
        <v>984</v>
      </c>
      <c r="F55" s="7" t="s">
        <v>22</v>
      </c>
      <c r="G55" s="7" t="s">
        <v>172</v>
      </c>
      <c r="H55" s="6">
        <v>240</v>
      </c>
      <c r="I55" s="6"/>
      <c r="J55" s="15">
        <f>SUM(J56)</f>
        <v>1223.3</v>
      </c>
      <c r="K55" s="15">
        <f>SUM(K56)</f>
        <v>848</v>
      </c>
      <c r="L55" s="113">
        <f t="shared" si="0"/>
        <v>69.320689937055519</v>
      </c>
    </row>
    <row r="56" spans="1:12" ht="33.75" customHeight="1" x14ac:dyDescent="0.25">
      <c r="A56" s="11" t="s">
        <v>319</v>
      </c>
      <c r="B56" s="125" t="s">
        <v>315</v>
      </c>
      <c r="C56" s="126"/>
      <c r="D56" s="127"/>
      <c r="E56" s="6">
        <v>984</v>
      </c>
      <c r="F56" s="7" t="s">
        <v>22</v>
      </c>
      <c r="G56" s="7" t="s">
        <v>172</v>
      </c>
      <c r="H56" s="6">
        <v>244</v>
      </c>
      <c r="I56" s="6"/>
      <c r="J56" s="15">
        <f>SUM(J57+J63)</f>
        <v>1223.3</v>
      </c>
      <c r="K56" s="15">
        <f>SUM(K57+K63)</f>
        <v>848</v>
      </c>
      <c r="L56" s="113">
        <f t="shared" si="0"/>
        <v>69.320689937055519</v>
      </c>
    </row>
    <row r="57" spans="1:12" s="5" customFormat="1" ht="16.5" customHeight="1" x14ac:dyDescent="0.25">
      <c r="A57" s="11" t="s">
        <v>320</v>
      </c>
      <c r="B57" s="128" t="s">
        <v>294</v>
      </c>
      <c r="C57" s="129"/>
      <c r="D57" s="130"/>
      <c r="E57" s="12">
        <v>984</v>
      </c>
      <c r="F57" s="13" t="s">
        <v>22</v>
      </c>
      <c r="G57" s="13" t="s">
        <v>172</v>
      </c>
      <c r="H57" s="12">
        <v>244</v>
      </c>
      <c r="I57" s="12">
        <v>220</v>
      </c>
      <c r="J57" s="19">
        <f>SUM(J58:J62)</f>
        <v>1184.7</v>
      </c>
      <c r="K57" s="19">
        <f>SUM(K58:K62)</f>
        <v>812.4</v>
      </c>
      <c r="L57" s="113">
        <f t="shared" si="0"/>
        <v>68.574322613319822</v>
      </c>
    </row>
    <row r="58" spans="1:12" ht="15.75" customHeight="1" x14ac:dyDescent="0.25">
      <c r="A58" s="11" t="s">
        <v>321</v>
      </c>
      <c r="B58" s="125" t="s">
        <v>316</v>
      </c>
      <c r="C58" s="126"/>
      <c r="D58" s="127"/>
      <c r="E58" s="6">
        <v>984</v>
      </c>
      <c r="F58" s="7" t="s">
        <v>22</v>
      </c>
      <c r="G58" s="7" t="s">
        <v>172</v>
      </c>
      <c r="H58" s="6">
        <v>244</v>
      </c>
      <c r="I58" s="6">
        <v>221</v>
      </c>
      <c r="J58" s="15">
        <v>172.3</v>
      </c>
      <c r="K58" s="6">
        <v>110.3</v>
      </c>
      <c r="L58" s="113">
        <f t="shared" si="0"/>
        <v>64.016250725478812</v>
      </c>
    </row>
    <row r="59" spans="1:12" ht="16.5" customHeight="1" x14ac:dyDescent="0.25">
      <c r="A59" s="11" t="s">
        <v>322</v>
      </c>
      <c r="B59" s="125" t="s">
        <v>317</v>
      </c>
      <c r="C59" s="126"/>
      <c r="D59" s="127"/>
      <c r="E59" s="6">
        <v>984</v>
      </c>
      <c r="F59" s="7" t="s">
        <v>22</v>
      </c>
      <c r="G59" s="7" t="s">
        <v>172</v>
      </c>
      <c r="H59" s="6">
        <v>244</v>
      </c>
      <c r="I59" s="6">
        <v>222</v>
      </c>
      <c r="J59" s="15">
        <v>141.30000000000001</v>
      </c>
      <c r="K59" s="6">
        <v>115.8</v>
      </c>
      <c r="L59" s="113">
        <f t="shared" si="0"/>
        <v>81.953290870488317</v>
      </c>
    </row>
    <row r="60" spans="1:12" ht="16.5" customHeight="1" x14ac:dyDescent="0.25">
      <c r="A60" s="11" t="s">
        <v>323</v>
      </c>
      <c r="B60" s="125" t="s">
        <v>327</v>
      </c>
      <c r="C60" s="126"/>
      <c r="D60" s="127"/>
      <c r="E60" s="6">
        <v>984</v>
      </c>
      <c r="F60" s="7" t="s">
        <v>22</v>
      </c>
      <c r="G60" s="7" t="s">
        <v>172</v>
      </c>
      <c r="H60" s="6">
        <v>244</v>
      </c>
      <c r="I60" s="6">
        <v>223</v>
      </c>
      <c r="J60" s="15">
        <v>179.6</v>
      </c>
      <c r="K60" s="6">
        <v>112.3</v>
      </c>
      <c r="L60" s="113">
        <f t="shared" si="0"/>
        <v>62.527839643652563</v>
      </c>
    </row>
    <row r="61" spans="1:12" s="59" customFormat="1" ht="16.5" customHeight="1" x14ac:dyDescent="0.25">
      <c r="A61" s="55" t="s">
        <v>324</v>
      </c>
      <c r="B61" s="131" t="s">
        <v>326</v>
      </c>
      <c r="C61" s="132"/>
      <c r="D61" s="133"/>
      <c r="E61" s="61">
        <v>984</v>
      </c>
      <c r="F61" s="62" t="s">
        <v>22</v>
      </c>
      <c r="G61" s="62" t="s">
        <v>172</v>
      </c>
      <c r="H61" s="61">
        <v>244</v>
      </c>
      <c r="I61" s="61">
        <v>225</v>
      </c>
      <c r="J61" s="64">
        <v>294.3</v>
      </c>
      <c r="K61" s="64">
        <v>222</v>
      </c>
      <c r="L61" s="113">
        <f t="shared" si="0"/>
        <v>75.433231396534154</v>
      </c>
    </row>
    <row r="62" spans="1:12" s="59" customFormat="1" ht="15.75" customHeight="1" x14ac:dyDescent="0.25">
      <c r="A62" s="55" t="s">
        <v>325</v>
      </c>
      <c r="B62" s="131" t="s">
        <v>293</v>
      </c>
      <c r="C62" s="132"/>
      <c r="D62" s="133"/>
      <c r="E62" s="61">
        <v>984</v>
      </c>
      <c r="F62" s="62" t="s">
        <v>22</v>
      </c>
      <c r="G62" s="62" t="s">
        <v>172</v>
      </c>
      <c r="H62" s="61">
        <v>244</v>
      </c>
      <c r="I62" s="61">
        <v>226</v>
      </c>
      <c r="J62" s="64">
        <v>397.2</v>
      </c>
      <c r="K62" s="64">
        <v>252</v>
      </c>
      <c r="L62" s="113">
        <f t="shared" si="0"/>
        <v>63.444108761329311</v>
      </c>
    </row>
    <row r="63" spans="1:12" s="59" customFormat="1" ht="15.75" customHeight="1" x14ac:dyDescent="0.25">
      <c r="A63" s="55" t="s">
        <v>639</v>
      </c>
      <c r="B63" s="131" t="s">
        <v>340</v>
      </c>
      <c r="C63" s="132"/>
      <c r="D63" s="133"/>
      <c r="E63" s="61">
        <v>984</v>
      </c>
      <c r="F63" s="62" t="s">
        <v>22</v>
      </c>
      <c r="G63" s="62" t="s">
        <v>172</v>
      </c>
      <c r="H63" s="61">
        <v>244</v>
      </c>
      <c r="I63" s="61">
        <v>340</v>
      </c>
      <c r="J63" s="64">
        <v>38.6</v>
      </c>
      <c r="K63" s="61">
        <v>35.6</v>
      </c>
      <c r="L63" s="113">
        <f t="shared" si="0"/>
        <v>92.2279792746114</v>
      </c>
    </row>
    <row r="64" spans="1:12" ht="18" customHeight="1" x14ac:dyDescent="0.25">
      <c r="A64" s="11" t="s">
        <v>154</v>
      </c>
      <c r="B64" s="134" t="s">
        <v>158</v>
      </c>
      <c r="C64" s="135"/>
      <c r="D64" s="136"/>
      <c r="E64" s="6">
        <v>984</v>
      </c>
      <c r="F64" s="7" t="s">
        <v>22</v>
      </c>
      <c r="G64" s="7" t="s">
        <v>172</v>
      </c>
      <c r="H64" s="6">
        <v>800</v>
      </c>
      <c r="I64" s="6"/>
      <c r="J64" s="15">
        <f>SUM(J65)</f>
        <v>33.200000000000003</v>
      </c>
      <c r="K64" s="15">
        <f>SUM(K65)</f>
        <v>13.2</v>
      </c>
      <c r="L64" s="113">
        <f t="shared" si="0"/>
        <v>39.75903614457831</v>
      </c>
    </row>
    <row r="65" spans="1:12" ht="18" customHeight="1" x14ac:dyDescent="0.25">
      <c r="A65" s="11" t="s">
        <v>332</v>
      </c>
      <c r="B65" s="134" t="s">
        <v>328</v>
      </c>
      <c r="C65" s="135"/>
      <c r="D65" s="136"/>
      <c r="E65" s="6">
        <v>984</v>
      </c>
      <c r="F65" s="7" t="s">
        <v>22</v>
      </c>
      <c r="G65" s="7" t="s">
        <v>172</v>
      </c>
      <c r="H65" s="6">
        <v>850</v>
      </c>
      <c r="I65" s="6"/>
      <c r="J65" s="15">
        <f>SUM(J66+J68)</f>
        <v>33.200000000000003</v>
      </c>
      <c r="K65" s="15">
        <f>SUM(K66+K68)</f>
        <v>13.2</v>
      </c>
      <c r="L65" s="113">
        <f t="shared" si="0"/>
        <v>39.75903614457831</v>
      </c>
    </row>
    <row r="66" spans="1:12" ht="30" customHeight="1" x14ac:dyDescent="0.25">
      <c r="A66" s="11" t="s">
        <v>333</v>
      </c>
      <c r="B66" s="134" t="s">
        <v>329</v>
      </c>
      <c r="C66" s="135"/>
      <c r="D66" s="136"/>
      <c r="E66" s="6">
        <v>984</v>
      </c>
      <c r="F66" s="7" t="s">
        <v>22</v>
      </c>
      <c r="G66" s="7" t="s">
        <v>172</v>
      </c>
      <c r="H66" s="6">
        <v>851</v>
      </c>
      <c r="I66" s="6"/>
      <c r="J66" s="15">
        <f>SUM(J67)</f>
        <v>20</v>
      </c>
      <c r="K66" s="15">
        <f>SUM(K67)</f>
        <v>8.9</v>
      </c>
      <c r="L66" s="113">
        <f t="shared" si="0"/>
        <v>44.5</v>
      </c>
    </row>
    <row r="67" spans="1:12" s="5" customFormat="1" ht="16.5" customHeight="1" x14ac:dyDescent="0.25">
      <c r="A67" s="11" t="s">
        <v>334</v>
      </c>
      <c r="B67" s="204" t="s">
        <v>330</v>
      </c>
      <c r="C67" s="205"/>
      <c r="D67" s="206"/>
      <c r="E67" s="12">
        <v>984</v>
      </c>
      <c r="F67" s="13" t="s">
        <v>22</v>
      </c>
      <c r="G67" s="13" t="s">
        <v>172</v>
      </c>
      <c r="H67" s="12">
        <v>851</v>
      </c>
      <c r="I67" s="12">
        <v>290</v>
      </c>
      <c r="J67" s="19">
        <v>20</v>
      </c>
      <c r="K67" s="12">
        <v>8.9</v>
      </c>
      <c r="L67" s="113">
        <f t="shared" si="0"/>
        <v>44.5</v>
      </c>
    </row>
    <row r="68" spans="1:12" ht="17.25" customHeight="1" x14ac:dyDescent="0.25">
      <c r="A68" s="11" t="s">
        <v>335</v>
      </c>
      <c r="B68" s="134" t="s">
        <v>331</v>
      </c>
      <c r="C68" s="135"/>
      <c r="D68" s="136"/>
      <c r="E68" s="6">
        <v>984</v>
      </c>
      <c r="F68" s="7" t="s">
        <v>22</v>
      </c>
      <c r="G68" s="7" t="s">
        <v>172</v>
      </c>
      <c r="H68" s="6">
        <v>852</v>
      </c>
      <c r="I68" s="6"/>
      <c r="J68" s="15">
        <f>SUM(J69)</f>
        <v>13.2</v>
      </c>
      <c r="K68" s="15">
        <f>SUM(K69)</f>
        <v>4.3</v>
      </c>
      <c r="L68" s="113">
        <f t="shared" si="0"/>
        <v>32.575757575757578</v>
      </c>
    </row>
    <row r="69" spans="1:12" s="5" customFormat="1" ht="18.75" customHeight="1" x14ac:dyDescent="0.25">
      <c r="A69" s="11" t="s">
        <v>336</v>
      </c>
      <c r="B69" s="204" t="s">
        <v>330</v>
      </c>
      <c r="C69" s="205"/>
      <c r="D69" s="206"/>
      <c r="E69" s="12">
        <v>984</v>
      </c>
      <c r="F69" s="13" t="s">
        <v>22</v>
      </c>
      <c r="G69" s="13" t="s">
        <v>172</v>
      </c>
      <c r="H69" s="12">
        <v>852</v>
      </c>
      <c r="I69" s="12">
        <v>290</v>
      </c>
      <c r="J69" s="19">
        <v>13.2</v>
      </c>
      <c r="K69" s="12">
        <v>4.3</v>
      </c>
      <c r="L69" s="113">
        <f t="shared" si="0"/>
        <v>32.575757575757578</v>
      </c>
    </row>
    <row r="70" spans="1:12" s="5" customFormat="1" ht="65.25" customHeight="1" x14ac:dyDescent="0.25">
      <c r="A70" s="13" t="s">
        <v>23</v>
      </c>
      <c r="B70" s="137" t="s">
        <v>266</v>
      </c>
      <c r="C70" s="138"/>
      <c r="D70" s="139"/>
      <c r="E70" s="12">
        <v>984</v>
      </c>
      <c r="F70" s="13" t="s">
        <v>22</v>
      </c>
      <c r="G70" s="13" t="s">
        <v>173</v>
      </c>
      <c r="H70" s="12"/>
      <c r="I70" s="12"/>
      <c r="J70" s="19">
        <f t="shared" ref="J70:K73" si="2">SUM(J71)</f>
        <v>5.6</v>
      </c>
      <c r="K70" s="19">
        <f t="shared" si="2"/>
        <v>5.6</v>
      </c>
      <c r="L70" s="113">
        <f t="shared" si="0"/>
        <v>100</v>
      </c>
    </row>
    <row r="71" spans="1:12" ht="19.5" customHeight="1" x14ac:dyDescent="0.25">
      <c r="A71" s="13" t="s">
        <v>128</v>
      </c>
      <c r="B71" s="125" t="s">
        <v>159</v>
      </c>
      <c r="C71" s="126"/>
      <c r="D71" s="127"/>
      <c r="E71" s="6">
        <v>984</v>
      </c>
      <c r="F71" s="7" t="s">
        <v>22</v>
      </c>
      <c r="G71" s="13" t="s">
        <v>173</v>
      </c>
      <c r="H71" s="6">
        <v>200</v>
      </c>
      <c r="I71" s="6"/>
      <c r="J71" s="15">
        <f t="shared" si="2"/>
        <v>5.6</v>
      </c>
      <c r="K71" s="15">
        <f t="shared" si="2"/>
        <v>5.6</v>
      </c>
      <c r="L71" s="113">
        <f t="shared" si="0"/>
        <v>100</v>
      </c>
    </row>
    <row r="72" spans="1:12" ht="32.25" customHeight="1" x14ac:dyDescent="0.25">
      <c r="A72" s="13" t="s">
        <v>337</v>
      </c>
      <c r="B72" s="125" t="s">
        <v>314</v>
      </c>
      <c r="C72" s="126"/>
      <c r="D72" s="127"/>
      <c r="E72" s="6">
        <v>984</v>
      </c>
      <c r="F72" s="7" t="s">
        <v>22</v>
      </c>
      <c r="G72" s="13" t="s">
        <v>173</v>
      </c>
      <c r="H72" s="6">
        <v>240</v>
      </c>
      <c r="I72" s="6"/>
      <c r="J72" s="15">
        <f t="shared" si="2"/>
        <v>5.6</v>
      </c>
      <c r="K72" s="15">
        <f t="shared" si="2"/>
        <v>5.6</v>
      </c>
      <c r="L72" s="113">
        <f t="shared" si="0"/>
        <v>100</v>
      </c>
    </row>
    <row r="73" spans="1:12" ht="31.5" customHeight="1" x14ac:dyDescent="0.25">
      <c r="A73" s="13" t="s">
        <v>338</v>
      </c>
      <c r="B73" s="125" t="s">
        <v>315</v>
      </c>
      <c r="C73" s="126"/>
      <c r="D73" s="127"/>
      <c r="E73" s="6">
        <v>984</v>
      </c>
      <c r="F73" s="7" t="s">
        <v>22</v>
      </c>
      <c r="G73" s="13" t="s">
        <v>173</v>
      </c>
      <c r="H73" s="6">
        <v>244</v>
      </c>
      <c r="I73" s="6"/>
      <c r="J73" s="15">
        <f t="shared" si="2"/>
        <v>5.6</v>
      </c>
      <c r="K73" s="15">
        <f t="shared" si="2"/>
        <v>5.6</v>
      </c>
      <c r="L73" s="113">
        <f t="shared" si="0"/>
        <v>100</v>
      </c>
    </row>
    <row r="74" spans="1:12" s="59" customFormat="1" ht="18.75" customHeight="1" x14ac:dyDescent="0.25">
      <c r="A74" s="57" t="s">
        <v>339</v>
      </c>
      <c r="B74" s="131" t="s">
        <v>418</v>
      </c>
      <c r="C74" s="132"/>
      <c r="D74" s="133"/>
      <c r="E74" s="61">
        <v>984</v>
      </c>
      <c r="F74" s="62" t="s">
        <v>22</v>
      </c>
      <c r="G74" s="57" t="s">
        <v>173</v>
      </c>
      <c r="H74" s="61">
        <v>244</v>
      </c>
      <c r="I74" s="61">
        <v>310</v>
      </c>
      <c r="J74" s="64">
        <v>5.6</v>
      </c>
      <c r="K74" s="61">
        <v>5.6</v>
      </c>
      <c r="L74" s="113">
        <f t="shared" si="0"/>
        <v>100</v>
      </c>
    </row>
    <row r="75" spans="1:12" s="18" customFormat="1" ht="15.75" x14ac:dyDescent="0.25">
      <c r="A75" s="16" t="s">
        <v>11</v>
      </c>
      <c r="B75" s="200" t="s">
        <v>24</v>
      </c>
      <c r="C75" s="200"/>
      <c r="D75" s="200"/>
      <c r="E75" s="16">
        <v>984</v>
      </c>
      <c r="F75" s="17" t="s">
        <v>25</v>
      </c>
      <c r="G75" s="12"/>
      <c r="H75" s="12"/>
      <c r="I75" s="12"/>
      <c r="J75" s="26">
        <f t="shared" ref="J75:K78" si="3">SUM(J76)</f>
        <v>100</v>
      </c>
      <c r="K75" s="26">
        <f t="shared" si="3"/>
        <v>0</v>
      </c>
      <c r="L75" s="113">
        <f t="shared" ref="L75:L138" si="4">SUM(K75/J75)*100</f>
        <v>0</v>
      </c>
    </row>
    <row r="76" spans="1:12" s="5" customFormat="1" ht="18" customHeight="1" x14ac:dyDescent="0.25">
      <c r="A76" s="12" t="s">
        <v>14</v>
      </c>
      <c r="B76" s="176" t="s">
        <v>131</v>
      </c>
      <c r="C76" s="177"/>
      <c r="D76" s="178"/>
      <c r="E76" s="12">
        <v>984</v>
      </c>
      <c r="F76" s="13" t="s">
        <v>25</v>
      </c>
      <c r="G76" s="13" t="s">
        <v>174</v>
      </c>
      <c r="H76" s="13"/>
      <c r="I76" s="13"/>
      <c r="J76" s="19">
        <f t="shared" si="3"/>
        <v>100</v>
      </c>
      <c r="K76" s="19">
        <f t="shared" si="3"/>
        <v>0</v>
      </c>
      <c r="L76" s="113">
        <f t="shared" si="4"/>
        <v>0</v>
      </c>
    </row>
    <row r="77" spans="1:12" ht="18.75" customHeight="1" x14ac:dyDescent="0.25">
      <c r="A77" s="12" t="s">
        <v>15</v>
      </c>
      <c r="B77" s="134" t="s">
        <v>158</v>
      </c>
      <c r="C77" s="135"/>
      <c r="D77" s="136"/>
      <c r="E77" s="6">
        <v>984</v>
      </c>
      <c r="F77" s="7" t="s">
        <v>25</v>
      </c>
      <c r="G77" s="7" t="s">
        <v>174</v>
      </c>
      <c r="H77" s="7" t="s">
        <v>162</v>
      </c>
      <c r="I77" s="7"/>
      <c r="J77" s="15">
        <f t="shared" si="3"/>
        <v>100</v>
      </c>
      <c r="K77" s="15">
        <f t="shared" si="3"/>
        <v>0</v>
      </c>
      <c r="L77" s="113">
        <f t="shared" si="4"/>
        <v>0</v>
      </c>
    </row>
    <row r="78" spans="1:12" ht="18.75" customHeight="1" x14ac:dyDescent="0.25">
      <c r="A78" s="12" t="s">
        <v>296</v>
      </c>
      <c r="B78" s="134" t="s">
        <v>343</v>
      </c>
      <c r="C78" s="135"/>
      <c r="D78" s="136"/>
      <c r="E78" s="6">
        <v>984</v>
      </c>
      <c r="F78" s="7" t="s">
        <v>25</v>
      </c>
      <c r="G78" s="7" t="s">
        <v>174</v>
      </c>
      <c r="H78" s="7" t="s">
        <v>341</v>
      </c>
      <c r="I78" s="7"/>
      <c r="J78" s="15">
        <f t="shared" si="3"/>
        <v>100</v>
      </c>
      <c r="K78" s="15">
        <f t="shared" si="3"/>
        <v>0</v>
      </c>
      <c r="L78" s="113">
        <f t="shared" si="4"/>
        <v>0</v>
      </c>
    </row>
    <row r="79" spans="1:12" ht="18.75" customHeight="1" x14ac:dyDescent="0.25">
      <c r="A79" s="12" t="s">
        <v>297</v>
      </c>
      <c r="B79" s="134" t="s">
        <v>330</v>
      </c>
      <c r="C79" s="135"/>
      <c r="D79" s="136"/>
      <c r="E79" s="6">
        <v>984</v>
      </c>
      <c r="F79" s="7" t="s">
        <v>25</v>
      </c>
      <c r="G79" s="7" t="s">
        <v>174</v>
      </c>
      <c r="H79" s="7" t="s">
        <v>341</v>
      </c>
      <c r="I79" s="7" t="s">
        <v>342</v>
      </c>
      <c r="J79" s="15">
        <v>100</v>
      </c>
      <c r="K79" s="15">
        <v>0</v>
      </c>
      <c r="L79" s="113">
        <f t="shared" si="4"/>
        <v>0</v>
      </c>
    </row>
    <row r="80" spans="1:12" s="63" customFormat="1" ht="16.5" customHeight="1" x14ac:dyDescent="0.25">
      <c r="A80" s="90" t="s">
        <v>247</v>
      </c>
      <c r="B80" s="223" t="s">
        <v>18</v>
      </c>
      <c r="C80" s="223"/>
      <c r="D80" s="223"/>
      <c r="E80" s="90">
        <v>984</v>
      </c>
      <c r="F80" s="58" t="s">
        <v>19</v>
      </c>
      <c r="G80" s="90"/>
      <c r="H80" s="90"/>
      <c r="I80" s="90"/>
      <c r="J80" s="91">
        <f>SUM(J81+J87+J93+J98+J105+J111+J117+J125+J135+J142+J149+J130)</f>
        <v>1925.2</v>
      </c>
      <c r="K80" s="91">
        <f>SUM(K81+K87+K93+K98+K105+K111+K117+K125+K135+K142+K149+K130)</f>
        <v>1124.2</v>
      </c>
      <c r="L80" s="113">
        <f t="shared" si="4"/>
        <v>58.393933097859964</v>
      </c>
    </row>
    <row r="81" spans="1:12" s="5" customFormat="1" ht="32.25" customHeight="1" x14ac:dyDescent="0.25">
      <c r="A81" s="12" t="s">
        <v>248</v>
      </c>
      <c r="B81" s="137" t="s">
        <v>175</v>
      </c>
      <c r="C81" s="138"/>
      <c r="D81" s="139"/>
      <c r="E81" s="12">
        <v>984</v>
      </c>
      <c r="F81" s="13" t="s">
        <v>19</v>
      </c>
      <c r="G81" s="13" t="s">
        <v>176</v>
      </c>
      <c r="H81" s="12"/>
      <c r="I81" s="12"/>
      <c r="J81" s="19">
        <f t="shared" ref="J81:K85" si="5">SUM(J82)</f>
        <v>117.2</v>
      </c>
      <c r="K81" s="19">
        <f t="shared" si="5"/>
        <v>90.5</v>
      </c>
      <c r="L81" s="113">
        <f t="shared" si="4"/>
        <v>77.218430034129696</v>
      </c>
    </row>
    <row r="82" spans="1:12" ht="21.75" customHeight="1" x14ac:dyDescent="0.25">
      <c r="A82" s="12" t="s">
        <v>249</v>
      </c>
      <c r="B82" s="125" t="s">
        <v>159</v>
      </c>
      <c r="C82" s="126"/>
      <c r="D82" s="127"/>
      <c r="E82" s="6">
        <v>984</v>
      </c>
      <c r="F82" s="7" t="s">
        <v>19</v>
      </c>
      <c r="G82" s="13" t="s">
        <v>176</v>
      </c>
      <c r="H82" s="6">
        <v>200</v>
      </c>
      <c r="I82" s="6"/>
      <c r="J82" s="15">
        <f t="shared" si="5"/>
        <v>117.2</v>
      </c>
      <c r="K82" s="15">
        <f t="shared" si="5"/>
        <v>90.5</v>
      </c>
      <c r="L82" s="113">
        <f t="shared" si="4"/>
        <v>77.218430034129696</v>
      </c>
    </row>
    <row r="83" spans="1:12" ht="31.5" customHeight="1" x14ac:dyDescent="0.25">
      <c r="A83" s="12" t="s">
        <v>344</v>
      </c>
      <c r="B83" s="125" t="s">
        <v>314</v>
      </c>
      <c r="C83" s="126"/>
      <c r="D83" s="127"/>
      <c r="E83" s="6">
        <v>984</v>
      </c>
      <c r="F83" s="7" t="s">
        <v>19</v>
      </c>
      <c r="G83" s="13" t="s">
        <v>176</v>
      </c>
      <c r="H83" s="6">
        <v>240</v>
      </c>
      <c r="I83" s="6"/>
      <c r="J83" s="15">
        <f t="shared" si="5"/>
        <v>117.2</v>
      </c>
      <c r="K83" s="15">
        <f t="shared" si="5"/>
        <v>90.5</v>
      </c>
      <c r="L83" s="113">
        <f t="shared" si="4"/>
        <v>77.218430034129696</v>
      </c>
    </row>
    <row r="84" spans="1:12" ht="30.75" customHeight="1" x14ac:dyDescent="0.25">
      <c r="A84" s="12" t="s">
        <v>345</v>
      </c>
      <c r="B84" s="125" t="s">
        <v>315</v>
      </c>
      <c r="C84" s="126"/>
      <c r="D84" s="127"/>
      <c r="E84" s="6">
        <v>984</v>
      </c>
      <c r="F84" s="7" t="s">
        <v>19</v>
      </c>
      <c r="G84" s="13" t="s">
        <v>176</v>
      </c>
      <c r="H84" s="6">
        <v>244</v>
      </c>
      <c r="I84" s="6"/>
      <c r="J84" s="15">
        <f t="shared" si="5"/>
        <v>117.2</v>
      </c>
      <c r="K84" s="15">
        <f t="shared" si="5"/>
        <v>90.5</v>
      </c>
      <c r="L84" s="113">
        <f t="shared" si="4"/>
        <v>77.218430034129696</v>
      </c>
    </row>
    <row r="85" spans="1:12" ht="16.5" customHeight="1" x14ac:dyDescent="0.25">
      <c r="A85" s="12" t="s">
        <v>346</v>
      </c>
      <c r="B85" s="128" t="s">
        <v>294</v>
      </c>
      <c r="C85" s="129"/>
      <c r="D85" s="130"/>
      <c r="E85" s="6">
        <v>984</v>
      </c>
      <c r="F85" s="7" t="s">
        <v>19</v>
      </c>
      <c r="G85" s="13" t="s">
        <v>176</v>
      </c>
      <c r="H85" s="6">
        <v>244</v>
      </c>
      <c r="I85" s="6">
        <v>220</v>
      </c>
      <c r="J85" s="15">
        <f t="shared" si="5"/>
        <v>117.2</v>
      </c>
      <c r="K85" s="15">
        <f t="shared" si="5"/>
        <v>90.5</v>
      </c>
      <c r="L85" s="113">
        <f t="shared" si="4"/>
        <v>77.218430034129696</v>
      </c>
    </row>
    <row r="86" spans="1:12" ht="17.25" customHeight="1" x14ac:dyDescent="0.25">
      <c r="A86" s="12" t="s">
        <v>347</v>
      </c>
      <c r="B86" s="125" t="s">
        <v>293</v>
      </c>
      <c r="C86" s="126"/>
      <c r="D86" s="127"/>
      <c r="E86" s="6">
        <v>984</v>
      </c>
      <c r="F86" s="7" t="s">
        <v>19</v>
      </c>
      <c r="G86" s="13" t="s">
        <v>176</v>
      </c>
      <c r="H86" s="6">
        <v>244</v>
      </c>
      <c r="I86" s="6">
        <v>226</v>
      </c>
      <c r="J86" s="15">
        <v>117.2</v>
      </c>
      <c r="K86" s="6">
        <v>90.5</v>
      </c>
      <c r="L86" s="113">
        <f t="shared" si="4"/>
        <v>77.218430034129696</v>
      </c>
    </row>
    <row r="87" spans="1:12" s="59" customFormat="1" ht="47.25" customHeight="1" x14ac:dyDescent="0.25">
      <c r="A87" s="56" t="s">
        <v>250</v>
      </c>
      <c r="B87" s="187" t="s">
        <v>280</v>
      </c>
      <c r="C87" s="188"/>
      <c r="D87" s="189"/>
      <c r="E87" s="61">
        <v>984</v>
      </c>
      <c r="F87" s="62" t="s">
        <v>19</v>
      </c>
      <c r="G87" s="62" t="s">
        <v>177</v>
      </c>
      <c r="H87" s="61"/>
      <c r="I87" s="61"/>
      <c r="J87" s="64">
        <f t="shared" ref="J87:K91" si="6">SUM(J88)</f>
        <v>0</v>
      </c>
      <c r="K87" s="64">
        <f t="shared" si="6"/>
        <v>0</v>
      </c>
      <c r="L87" s="113"/>
    </row>
    <row r="88" spans="1:12" s="59" customFormat="1" ht="25.5" customHeight="1" x14ac:dyDescent="0.25">
      <c r="A88" s="56" t="s">
        <v>251</v>
      </c>
      <c r="B88" s="131" t="s">
        <v>159</v>
      </c>
      <c r="C88" s="132"/>
      <c r="D88" s="133"/>
      <c r="E88" s="61">
        <v>984</v>
      </c>
      <c r="F88" s="62" t="s">
        <v>19</v>
      </c>
      <c r="G88" s="62" t="s">
        <v>177</v>
      </c>
      <c r="H88" s="61">
        <v>200</v>
      </c>
      <c r="I88" s="61"/>
      <c r="J88" s="64">
        <f t="shared" si="6"/>
        <v>0</v>
      </c>
      <c r="K88" s="64">
        <f t="shared" si="6"/>
        <v>0</v>
      </c>
      <c r="L88" s="113"/>
    </row>
    <row r="89" spans="1:12" s="59" customFormat="1" ht="30.75" customHeight="1" x14ac:dyDescent="0.25">
      <c r="A89" s="56" t="s">
        <v>348</v>
      </c>
      <c r="B89" s="131" t="s">
        <v>314</v>
      </c>
      <c r="C89" s="132"/>
      <c r="D89" s="133"/>
      <c r="E89" s="61">
        <v>984</v>
      </c>
      <c r="F89" s="62" t="s">
        <v>19</v>
      </c>
      <c r="G89" s="62" t="s">
        <v>177</v>
      </c>
      <c r="H89" s="61">
        <v>240</v>
      </c>
      <c r="I89" s="61"/>
      <c r="J89" s="64">
        <f t="shared" si="6"/>
        <v>0</v>
      </c>
      <c r="K89" s="64">
        <f t="shared" si="6"/>
        <v>0</v>
      </c>
      <c r="L89" s="113"/>
    </row>
    <row r="90" spans="1:12" s="59" customFormat="1" ht="30.75" customHeight="1" x14ac:dyDescent="0.25">
      <c r="A90" s="56" t="s">
        <v>349</v>
      </c>
      <c r="B90" s="131" t="s">
        <v>315</v>
      </c>
      <c r="C90" s="132"/>
      <c r="D90" s="133"/>
      <c r="E90" s="61">
        <v>984</v>
      </c>
      <c r="F90" s="62" t="s">
        <v>19</v>
      </c>
      <c r="G90" s="62" t="s">
        <v>177</v>
      </c>
      <c r="H90" s="61">
        <v>244</v>
      </c>
      <c r="I90" s="61"/>
      <c r="J90" s="64">
        <f t="shared" si="6"/>
        <v>0</v>
      </c>
      <c r="K90" s="64">
        <f t="shared" si="6"/>
        <v>0</v>
      </c>
      <c r="L90" s="113"/>
    </row>
    <row r="91" spans="1:12" s="59" customFormat="1" ht="15.75" customHeight="1" x14ac:dyDescent="0.25">
      <c r="A91" s="56" t="s">
        <v>350</v>
      </c>
      <c r="B91" s="122" t="s">
        <v>294</v>
      </c>
      <c r="C91" s="123"/>
      <c r="D91" s="124"/>
      <c r="E91" s="61">
        <v>984</v>
      </c>
      <c r="F91" s="62" t="s">
        <v>19</v>
      </c>
      <c r="G91" s="62" t="s">
        <v>177</v>
      </c>
      <c r="H91" s="61">
        <v>244</v>
      </c>
      <c r="I91" s="61">
        <v>220</v>
      </c>
      <c r="J91" s="64">
        <f t="shared" si="6"/>
        <v>0</v>
      </c>
      <c r="K91" s="64">
        <f t="shared" si="6"/>
        <v>0</v>
      </c>
      <c r="L91" s="113"/>
    </row>
    <row r="92" spans="1:12" s="59" customFormat="1" ht="17.25" customHeight="1" x14ac:dyDescent="0.25">
      <c r="A92" s="56" t="s">
        <v>351</v>
      </c>
      <c r="B92" s="131" t="s">
        <v>293</v>
      </c>
      <c r="C92" s="132"/>
      <c r="D92" s="133"/>
      <c r="E92" s="61">
        <v>984</v>
      </c>
      <c r="F92" s="62" t="s">
        <v>19</v>
      </c>
      <c r="G92" s="62" t="s">
        <v>177</v>
      </c>
      <c r="H92" s="61">
        <v>244</v>
      </c>
      <c r="I92" s="61">
        <v>226</v>
      </c>
      <c r="J92" s="64">
        <v>0</v>
      </c>
      <c r="K92" s="64">
        <v>0</v>
      </c>
      <c r="L92" s="113"/>
    </row>
    <row r="93" spans="1:12" s="5" customFormat="1" ht="34.5" customHeight="1" x14ac:dyDescent="0.25">
      <c r="A93" s="11" t="s">
        <v>26</v>
      </c>
      <c r="B93" s="137" t="s">
        <v>178</v>
      </c>
      <c r="C93" s="138"/>
      <c r="D93" s="139"/>
      <c r="E93" s="6">
        <v>984</v>
      </c>
      <c r="F93" s="7" t="s">
        <v>19</v>
      </c>
      <c r="G93" s="7" t="s">
        <v>179</v>
      </c>
      <c r="H93" s="6"/>
      <c r="I93" s="6"/>
      <c r="J93" s="15">
        <f t="shared" ref="J93:K96" si="7">J94</f>
        <v>72</v>
      </c>
      <c r="K93" s="15">
        <f t="shared" si="7"/>
        <v>54</v>
      </c>
      <c r="L93" s="113">
        <f t="shared" si="4"/>
        <v>75</v>
      </c>
    </row>
    <row r="94" spans="1:12" ht="16.5" customHeight="1" x14ac:dyDescent="0.25">
      <c r="A94" s="10" t="s">
        <v>27</v>
      </c>
      <c r="B94" s="179" t="s">
        <v>158</v>
      </c>
      <c r="C94" s="185"/>
      <c r="D94" s="186"/>
      <c r="E94" s="6">
        <v>984</v>
      </c>
      <c r="F94" s="7" t="s">
        <v>19</v>
      </c>
      <c r="G94" s="7" t="s">
        <v>179</v>
      </c>
      <c r="H94" s="6">
        <v>800</v>
      </c>
      <c r="I94" s="6"/>
      <c r="J94" s="15">
        <f t="shared" si="7"/>
        <v>72</v>
      </c>
      <c r="K94" s="15">
        <f t="shared" si="7"/>
        <v>54</v>
      </c>
      <c r="L94" s="113">
        <f t="shared" si="4"/>
        <v>75</v>
      </c>
    </row>
    <row r="95" spans="1:12" ht="16.5" customHeight="1" x14ac:dyDescent="0.25">
      <c r="A95" s="10" t="s">
        <v>352</v>
      </c>
      <c r="B95" s="179" t="s">
        <v>328</v>
      </c>
      <c r="C95" s="180"/>
      <c r="D95" s="181"/>
      <c r="E95" s="6">
        <v>984</v>
      </c>
      <c r="F95" s="7" t="s">
        <v>19</v>
      </c>
      <c r="G95" s="7" t="s">
        <v>179</v>
      </c>
      <c r="H95" s="6">
        <v>850</v>
      </c>
      <c r="I95" s="6"/>
      <c r="J95" s="15">
        <f t="shared" si="7"/>
        <v>72</v>
      </c>
      <c r="K95" s="15">
        <f t="shared" si="7"/>
        <v>54</v>
      </c>
      <c r="L95" s="113">
        <f t="shared" si="4"/>
        <v>75</v>
      </c>
    </row>
    <row r="96" spans="1:12" ht="16.5" customHeight="1" x14ac:dyDescent="0.25">
      <c r="A96" s="10" t="s">
        <v>353</v>
      </c>
      <c r="B96" s="179" t="s">
        <v>355</v>
      </c>
      <c r="C96" s="180"/>
      <c r="D96" s="181"/>
      <c r="E96" s="6">
        <v>984</v>
      </c>
      <c r="F96" s="7" t="s">
        <v>19</v>
      </c>
      <c r="G96" s="7" t="s">
        <v>179</v>
      </c>
      <c r="H96" s="6">
        <v>853</v>
      </c>
      <c r="I96" s="6"/>
      <c r="J96" s="15">
        <f t="shared" si="7"/>
        <v>72</v>
      </c>
      <c r="K96" s="15">
        <f t="shared" si="7"/>
        <v>54</v>
      </c>
      <c r="L96" s="113">
        <f t="shared" si="4"/>
        <v>75</v>
      </c>
    </row>
    <row r="97" spans="1:12" s="5" customFormat="1" ht="16.5" customHeight="1" x14ac:dyDescent="0.25">
      <c r="A97" s="11" t="s">
        <v>354</v>
      </c>
      <c r="B97" s="182" t="s">
        <v>330</v>
      </c>
      <c r="C97" s="183"/>
      <c r="D97" s="184"/>
      <c r="E97" s="12">
        <v>984</v>
      </c>
      <c r="F97" s="13" t="s">
        <v>19</v>
      </c>
      <c r="G97" s="13" t="s">
        <v>179</v>
      </c>
      <c r="H97" s="12">
        <v>853</v>
      </c>
      <c r="I97" s="12">
        <v>290</v>
      </c>
      <c r="J97" s="19">
        <v>72</v>
      </c>
      <c r="K97" s="19">
        <v>54</v>
      </c>
      <c r="L97" s="113">
        <f t="shared" si="4"/>
        <v>75</v>
      </c>
    </row>
    <row r="98" spans="1:12" ht="31.5" customHeight="1" x14ac:dyDescent="0.25">
      <c r="A98" s="55" t="s">
        <v>252</v>
      </c>
      <c r="B98" s="187" t="s">
        <v>180</v>
      </c>
      <c r="C98" s="188"/>
      <c r="D98" s="189"/>
      <c r="E98" s="56">
        <v>984</v>
      </c>
      <c r="F98" s="57" t="s">
        <v>19</v>
      </c>
      <c r="G98" s="57" t="s">
        <v>181</v>
      </c>
      <c r="H98" s="58"/>
      <c r="I98" s="58"/>
      <c r="J98" s="67">
        <f t="shared" ref="J98:K100" si="8">J99</f>
        <v>20</v>
      </c>
      <c r="K98" s="67">
        <f t="shared" si="8"/>
        <v>0</v>
      </c>
      <c r="L98" s="113">
        <f t="shared" si="4"/>
        <v>0</v>
      </c>
    </row>
    <row r="99" spans="1:12" ht="22.5" customHeight="1" x14ac:dyDescent="0.25">
      <c r="A99" s="60" t="s">
        <v>253</v>
      </c>
      <c r="B99" s="131" t="s">
        <v>159</v>
      </c>
      <c r="C99" s="190"/>
      <c r="D99" s="191"/>
      <c r="E99" s="61">
        <v>984</v>
      </c>
      <c r="F99" s="62" t="s">
        <v>19</v>
      </c>
      <c r="G99" s="62" t="s">
        <v>181</v>
      </c>
      <c r="H99" s="62" t="s">
        <v>160</v>
      </c>
      <c r="I99" s="62"/>
      <c r="J99" s="67">
        <f t="shared" si="8"/>
        <v>20</v>
      </c>
      <c r="K99" s="67">
        <f t="shared" si="8"/>
        <v>0</v>
      </c>
      <c r="L99" s="113">
        <f t="shared" si="4"/>
        <v>0</v>
      </c>
    </row>
    <row r="100" spans="1:12" ht="33.75" customHeight="1" x14ac:dyDescent="0.25">
      <c r="A100" s="60" t="s">
        <v>360</v>
      </c>
      <c r="B100" s="131" t="s">
        <v>314</v>
      </c>
      <c r="C100" s="132"/>
      <c r="D100" s="133"/>
      <c r="E100" s="61">
        <v>984</v>
      </c>
      <c r="F100" s="62" t="s">
        <v>19</v>
      </c>
      <c r="G100" s="62" t="s">
        <v>181</v>
      </c>
      <c r="H100" s="62" t="s">
        <v>358</v>
      </c>
      <c r="I100" s="62"/>
      <c r="J100" s="67">
        <f t="shared" si="8"/>
        <v>20</v>
      </c>
      <c r="K100" s="67">
        <f t="shared" si="8"/>
        <v>0</v>
      </c>
      <c r="L100" s="113">
        <f t="shared" si="4"/>
        <v>0</v>
      </c>
    </row>
    <row r="101" spans="1:12" ht="34.5" customHeight="1" x14ac:dyDescent="0.25">
      <c r="A101" s="60" t="s">
        <v>361</v>
      </c>
      <c r="B101" s="131" t="s">
        <v>315</v>
      </c>
      <c r="C101" s="132"/>
      <c r="D101" s="133"/>
      <c r="E101" s="61">
        <v>984</v>
      </c>
      <c r="F101" s="62" t="s">
        <v>19</v>
      </c>
      <c r="G101" s="62" t="s">
        <v>181</v>
      </c>
      <c r="H101" s="62" t="s">
        <v>359</v>
      </c>
      <c r="I101" s="62"/>
      <c r="J101" s="67">
        <f>J102+J104</f>
        <v>20</v>
      </c>
      <c r="K101" s="67">
        <f>K102+K104</f>
        <v>0</v>
      </c>
      <c r="L101" s="113">
        <f t="shared" si="4"/>
        <v>0</v>
      </c>
    </row>
    <row r="102" spans="1:12" s="63" customFormat="1" ht="16.5" customHeight="1" x14ac:dyDescent="0.25">
      <c r="A102" s="60" t="s">
        <v>363</v>
      </c>
      <c r="B102" s="122" t="s">
        <v>294</v>
      </c>
      <c r="C102" s="123"/>
      <c r="D102" s="124"/>
      <c r="E102" s="56">
        <v>984</v>
      </c>
      <c r="F102" s="57" t="s">
        <v>19</v>
      </c>
      <c r="G102" s="57" t="s">
        <v>181</v>
      </c>
      <c r="H102" s="57" t="s">
        <v>359</v>
      </c>
      <c r="I102" s="57" t="s">
        <v>357</v>
      </c>
      <c r="J102" s="67">
        <f>J103</f>
        <v>10</v>
      </c>
      <c r="K102" s="67">
        <f>K103</f>
        <v>0</v>
      </c>
      <c r="L102" s="113">
        <f t="shared" si="4"/>
        <v>0</v>
      </c>
    </row>
    <row r="103" spans="1:12" s="59" customFormat="1" ht="15.75" customHeight="1" x14ac:dyDescent="0.25">
      <c r="A103" s="60" t="s">
        <v>362</v>
      </c>
      <c r="B103" s="131" t="s">
        <v>293</v>
      </c>
      <c r="C103" s="132"/>
      <c r="D103" s="133"/>
      <c r="E103" s="61">
        <v>984</v>
      </c>
      <c r="F103" s="62" t="s">
        <v>19</v>
      </c>
      <c r="G103" s="62" t="s">
        <v>181</v>
      </c>
      <c r="H103" s="62" t="s">
        <v>359</v>
      </c>
      <c r="I103" s="62" t="s">
        <v>356</v>
      </c>
      <c r="J103" s="64">
        <v>10</v>
      </c>
      <c r="K103" s="64">
        <v>0</v>
      </c>
      <c r="L103" s="113">
        <f t="shared" si="4"/>
        <v>0</v>
      </c>
    </row>
    <row r="104" spans="1:12" s="63" customFormat="1" ht="15" customHeight="1" x14ac:dyDescent="0.25">
      <c r="A104" s="60" t="s">
        <v>691</v>
      </c>
      <c r="B104" s="122" t="s">
        <v>330</v>
      </c>
      <c r="C104" s="123"/>
      <c r="D104" s="124"/>
      <c r="E104" s="56">
        <v>984</v>
      </c>
      <c r="F104" s="57" t="s">
        <v>19</v>
      </c>
      <c r="G104" s="57" t="s">
        <v>181</v>
      </c>
      <c r="H104" s="57" t="s">
        <v>359</v>
      </c>
      <c r="I104" s="57" t="s">
        <v>342</v>
      </c>
      <c r="J104" s="67">
        <v>10</v>
      </c>
      <c r="K104" s="67">
        <v>0</v>
      </c>
      <c r="L104" s="113">
        <f t="shared" si="4"/>
        <v>0</v>
      </c>
    </row>
    <row r="105" spans="1:12" ht="96" customHeight="1" x14ac:dyDescent="0.25">
      <c r="A105" s="11" t="s">
        <v>254</v>
      </c>
      <c r="B105" s="137" t="s">
        <v>184</v>
      </c>
      <c r="C105" s="138"/>
      <c r="D105" s="139"/>
      <c r="E105" s="12">
        <v>984</v>
      </c>
      <c r="F105" s="13" t="s">
        <v>19</v>
      </c>
      <c r="G105" s="13" t="s">
        <v>185</v>
      </c>
      <c r="H105" s="12"/>
      <c r="I105" s="12"/>
      <c r="J105" s="19">
        <f>J106</f>
        <v>117.6</v>
      </c>
      <c r="K105" s="19">
        <f>K106</f>
        <v>79.2</v>
      </c>
      <c r="L105" s="113">
        <f t="shared" si="4"/>
        <v>67.34693877551021</v>
      </c>
    </row>
    <row r="106" spans="1:12" ht="24.75" customHeight="1" x14ac:dyDescent="0.25">
      <c r="A106" s="10" t="s">
        <v>255</v>
      </c>
      <c r="B106" s="125" t="s">
        <v>159</v>
      </c>
      <c r="C106" s="149"/>
      <c r="D106" s="150"/>
      <c r="E106" s="6">
        <v>984</v>
      </c>
      <c r="F106" s="7" t="s">
        <v>19</v>
      </c>
      <c r="G106" s="7" t="s">
        <v>185</v>
      </c>
      <c r="H106" s="6">
        <v>200</v>
      </c>
      <c r="I106" s="6"/>
      <c r="J106" s="15">
        <f t="shared" ref="J106:K109" si="9">SUM(J107)</f>
        <v>117.6</v>
      </c>
      <c r="K106" s="15">
        <f t="shared" si="9"/>
        <v>79.2</v>
      </c>
      <c r="L106" s="113">
        <f t="shared" si="4"/>
        <v>67.34693877551021</v>
      </c>
    </row>
    <row r="107" spans="1:12" ht="35.25" customHeight="1" x14ac:dyDescent="0.25">
      <c r="A107" s="10" t="s">
        <v>364</v>
      </c>
      <c r="B107" s="125" t="s">
        <v>314</v>
      </c>
      <c r="C107" s="126"/>
      <c r="D107" s="127"/>
      <c r="E107" s="6">
        <v>984</v>
      </c>
      <c r="F107" s="7" t="s">
        <v>19</v>
      </c>
      <c r="G107" s="7" t="s">
        <v>185</v>
      </c>
      <c r="H107" s="6">
        <v>240</v>
      </c>
      <c r="I107" s="6"/>
      <c r="J107" s="15">
        <f t="shared" si="9"/>
        <v>117.6</v>
      </c>
      <c r="K107" s="15">
        <f t="shared" si="9"/>
        <v>79.2</v>
      </c>
      <c r="L107" s="113">
        <f t="shared" si="4"/>
        <v>67.34693877551021</v>
      </c>
    </row>
    <row r="108" spans="1:12" ht="33" customHeight="1" x14ac:dyDescent="0.25">
      <c r="A108" s="10" t="s">
        <v>365</v>
      </c>
      <c r="B108" s="125" t="s">
        <v>315</v>
      </c>
      <c r="C108" s="126"/>
      <c r="D108" s="127"/>
      <c r="E108" s="6">
        <v>984</v>
      </c>
      <c r="F108" s="7" t="s">
        <v>19</v>
      </c>
      <c r="G108" s="7" t="s">
        <v>185</v>
      </c>
      <c r="H108" s="6">
        <v>244</v>
      </c>
      <c r="I108" s="6"/>
      <c r="J108" s="15">
        <f t="shared" si="9"/>
        <v>117.6</v>
      </c>
      <c r="K108" s="15">
        <f t="shared" si="9"/>
        <v>79.2</v>
      </c>
      <c r="L108" s="113">
        <f t="shared" si="4"/>
        <v>67.34693877551021</v>
      </c>
    </row>
    <row r="109" spans="1:12" ht="15.75" customHeight="1" x14ac:dyDescent="0.25">
      <c r="A109" s="10" t="s">
        <v>366</v>
      </c>
      <c r="B109" s="125" t="s">
        <v>294</v>
      </c>
      <c r="C109" s="126"/>
      <c r="D109" s="127"/>
      <c r="E109" s="6">
        <v>984</v>
      </c>
      <c r="F109" s="7" t="s">
        <v>19</v>
      </c>
      <c r="G109" s="7" t="s">
        <v>185</v>
      </c>
      <c r="H109" s="6">
        <v>244</v>
      </c>
      <c r="I109" s="6">
        <v>220</v>
      </c>
      <c r="J109" s="15">
        <f t="shared" si="9"/>
        <v>117.6</v>
      </c>
      <c r="K109" s="15">
        <f t="shared" si="9"/>
        <v>79.2</v>
      </c>
      <c r="L109" s="113">
        <f t="shared" si="4"/>
        <v>67.34693877551021</v>
      </c>
    </row>
    <row r="110" spans="1:12" ht="16.5" customHeight="1" x14ac:dyDescent="0.25">
      <c r="A110" s="10" t="s">
        <v>367</v>
      </c>
      <c r="B110" s="125" t="s">
        <v>293</v>
      </c>
      <c r="C110" s="126"/>
      <c r="D110" s="127"/>
      <c r="E110" s="6">
        <v>984</v>
      </c>
      <c r="F110" s="7" t="s">
        <v>19</v>
      </c>
      <c r="G110" s="7" t="s">
        <v>185</v>
      </c>
      <c r="H110" s="6">
        <v>244</v>
      </c>
      <c r="I110" s="6">
        <v>226</v>
      </c>
      <c r="J110" s="15">
        <v>117.6</v>
      </c>
      <c r="K110" s="6">
        <v>79.2</v>
      </c>
      <c r="L110" s="113">
        <f t="shared" si="4"/>
        <v>67.34693877551021</v>
      </c>
    </row>
    <row r="111" spans="1:12" ht="30.75" customHeight="1" x14ac:dyDescent="0.25">
      <c r="A111" s="11" t="s">
        <v>256</v>
      </c>
      <c r="B111" s="128" t="s">
        <v>263</v>
      </c>
      <c r="C111" s="192"/>
      <c r="D111" s="193"/>
      <c r="E111" s="12">
        <v>984</v>
      </c>
      <c r="F111" s="13" t="s">
        <v>19</v>
      </c>
      <c r="G111" s="13" t="s">
        <v>187</v>
      </c>
      <c r="H111" s="12"/>
      <c r="I111" s="12"/>
      <c r="J111" s="19">
        <f>J112</f>
        <v>15</v>
      </c>
      <c r="K111" s="19">
        <f>K112</f>
        <v>7.5</v>
      </c>
      <c r="L111" s="113">
        <f t="shared" si="4"/>
        <v>50</v>
      </c>
    </row>
    <row r="112" spans="1:12" ht="24" customHeight="1" x14ac:dyDescent="0.25">
      <c r="A112" s="10" t="s">
        <v>257</v>
      </c>
      <c r="B112" s="125" t="s">
        <v>159</v>
      </c>
      <c r="C112" s="149"/>
      <c r="D112" s="150"/>
      <c r="E112" s="12">
        <v>984</v>
      </c>
      <c r="F112" s="13" t="s">
        <v>19</v>
      </c>
      <c r="G112" s="13" t="s">
        <v>187</v>
      </c>
      <c r="H112" s="6">
        <v>200</v>
      </c>
      <c r="I112" s="6"/>
      <c r="J112" s="15">
        <f>J113</f>
        <v>15</v>
      </c>
      <c r="K112" s="15">
        <f>K113</f>
        <v>7.5</v>
      </c>
      <c r="L112" s="113">
        <f t="shared" si="4"/>
        <v>50</v>
      </c>
    </row>
    <row r="113" spans="1:12" ht="31.5" customHeight="1" x14ac:dyDescent="0.25">
      <c r="A113" s="10" t="s">
        <v>368</v>
      </c>
      <c r="B113" s="125" t="s">
        <v>314</v>
      </c>
      <c r="C113" s="126"/>
      <c r="D113" s="127"/>
      <c r="E113" s="12">
        <v>984</v>
      </c>
      <c r="F113" s="13" t="s">
        <v>19</v>
      </c>
      <c r="G113" s="13" t="s">
        <v>187</v>
      </c>
      <c r="H113" s="6">
        <v>240</v>
      </c>
      <c r="I113" s="6"/>
      <c r="J113" s="15">
        <f t="shared" ref="J113:K115" si="10">SUM(J114)</f>
        <v>15</v>
      </c>
      <c r="K113" s="15">
        <f t="shared" si="10"/>
        <v>7.5</v>
      </c>
      <c r="L113" s="113">
        <f t="shared" si="4"/>
        <v>50</v>
      </c>
    </row>
    <row r="114" spans="1:12" ht="31.5" customHeight="1" x14ac:dyDescent="0.25">
      <c r="A114" s="10" t="s">
        <v>369</v>
      </c>
      <c r="B114" s="125" t="s">
        <v>315</v>
      </c>
      <c r="C114" s="126"/>
      <c r="D114" s="127"/>
      <c r="E114" s="12">
        <v>984</v>
      </c>
      <c r="F114" s="13" t="s">
        <v>19</v>
      </c>
      <c r="G114" s="13" t="s">
        <v>187</v>
      </c>
      <c r="H114" s="6">
        <v>244</v>
      </c>
      <c r="I114" s="6"/>
      <c r="J114" s="15">
        <f t="shared" si="10"/>
        <v>15</v>
      </c>
      <c r="K114" s="15">
        <f t="shared" si="10"/>
        <v>7.5</v>
      </c>
      <c r="L114" s="113">
        <f t="shared" si="4"/>
        <v>50</v>
      </c>
    </row>
    <row r="115" spans="1:12" ht="15.75" customHeight="1" x14ac:dyDescent="0.25">
      <c r="A115" s="10" t="s">
        <v>370</v>
      </c>
      <c r="B115" s="125" t="s">
        <v>294</v>
      </c>
      <c r="C115" s="126"/>
      <c r="D115" s="127"/>
      <c r="E115" s="12">
        <v>984</v>
      </c>
      <c r="F115" s="13" t="s">
        <v>19</v>
      </c>
      <c r="G115" s="13" t="s">
        <v>187</v>
      </c>
      <c r="H115" s="6">
        <v>244</v>
      </c>
      <c r="I115" s="6">
        <v>220</v>
      </c>
      <c r="J115" s="15">
        <f t="shared" si="10"/>
        <v>15</v>
      </c>
      <c r="K115" s="15">
        <f t="shared" si="10"/>
        <v>7.5</v>
      </c>
      <c r="L115" s="113">
        <f t="shared" si="4"/>
        <v>50</v>
      </c>
    </row>
    <row r="116" spans="1:12" s="5" customFormat="1" ht="16.5" customHeight="1" x14ac:dyDescent="0.25">
      <c r="A116" s="11" t="s">
        <v>371</v>
      </c>
      <c r="B116" s="128" t="s">
        <v>293</v>
      </c>
      <c r="C116" s="129"/>
      <c r="D116" s="130"/>
      <c r="E116" s="12">
        <v>984</v>
      </c>
      <c r="F116" s="13" t="s">
        <v>19</v>
      </c>
      <c r="G116" s="13" t="s">
        <v>187</v>
      </c>
      <c r="H116" s="12">
        <v>244</v>
      </c>
      <c r="I116" s="12">
        <v>226</v>
      </c>
      <c r="J116" s="19">
        <v>15</v>
      </c>
      <c r="K116" s="12">
        <v>7.5</v>
      </c>
      <c r="L116" s="113">
        <f t="shared" si="4"/>
        <v>50</v>
      </c>
    </row>
    <row r="117" spans="1:12" ht="32.25" customHeight="1" x14ac:dyDescent="0.25">
      <c r="A117" s="11" t="s">
        <v>258</v>
      </c>
      <c r="B117" s="137" t="s">
        <v>192</v>
      </c>
      <c r="C117" s="138"/>
      <c r="D117" s="139"/>
      <c r="E117" s="12">
        <v>984</v>
      </c>
      <c r="F117" s="13" t="s">
        <v>19</v>
      </c>
      <c r="G117" s="13" t="s">
        <v>193</v>
      </c>
      <c r="H117" s="12"/>
      <c r="I117" s="12"/>
      <c r="J117" s="19">
        <f t="shared" ref="J117:K119" si="11">SUM(J118)</f>
        <v>1185.7</v>
      </c>
      <c r="K117" s="19">
        <f t="shared" si="11"/>
        <v>644.1</v>
      </c>
      <c r="L117" s="113">
        <f t="shared" si="4"/>
        <v>54.322341233026904</v>
      </c>
    </row>
    <row r="118" spans="1:12" ht="20.25" customHeight="1" x14ac:dyDescent="0.25">
      <c r="A118" s="10" t="s">
        <v>259</v>
      </c>
      <c r="B118" s="125" t="s">
        <v>159</v>
      </c>
      <c r="C118" s="149"/>
      <c r="D118" s="150"/>
      <c r="E118" s="6">
        <v>984</v>
      </c>
      <c r="F118" s="7" t="s">
        <v>19</v>
      </c>
      <c r="G118" s="13" t="s">
        <v>193</v>
      </c>
      <c r="H118" s="6">
        <v>200</v>
      </c>
      <c r="I118" s="6"/>
      <c r="J118" s="15">
        <f t="shared" si="11"/>
        <v>1185.7</v>
      </c>
      <c r="K118" s="15">
        <f t="shared" si="11"/>
        <v>644.1</v>
      </c>
      <c r="L118" s="113">
        <f t="shared" si="4"/>
        <v>54.322341233026904</v>
      </c>
    </row>
    <row r="119" spans="1:12" ht="32.25" customHeight="1" x14ac:dyDescent="0.25">
      <c r="A119" s="10" t="s">
        <v>372</v>
      </c>
      <c r="B119" s="125" t="s">
        <v>314</v>
      </c>
      <c r="C119" s="126"/>
      <c r="D119" s="127"/>
      <c r="E119" s="6">
        <v>984</v>
      </c>
      <c r="F119" s="7" t="s">
        <v>19</v>
      </c>
      <c r="G119" s="13" t="s">
        <v>193</v>
      </c>
      <c r="H119" s="6">
        <v>240</v>
      </c>
      <c r="I119" s="6"/>
      <c r="J119" s="15">
        <f t="shared" si="11"/>
        <v>1185.7</v>
      </c>
      <c r="K119" s="15">
        <f t="shared" si="11"/>
        <v>644.1</v>
      </c>
      <c r="L119" s="113">
        <f t="shared" si="4"/>
        <v>54.322341233026904</v>
      </c>
    </row>
    <row r="120" spans="1:12" ht="33.75" customHeight="1" x14ac:dyDescent="0.25">
      <c r="A120" s="10" t="s">
        <v>373</v>
      </c>
      <c r="B120" s="125" t="s">
        <v>315</v>
      </c>
      <c r="C120" s="126"/>
      <c r="D120" s="127"/>
      <c r="E120" s="6">
        <v>984</v>
      </c>
      <c r="F120" s="7" t="s">
        <v>19</v>
      </c>
      <c r="G120" s="13" t="s">
        <v>193</v>
      </c>
      <c r="H120" s="6">
        <v>244</v>
      </c>
      <c r="I120" s="6"/>
      <c r="J120" s="15">
        <f>SUM(J121+J124)</f>
        <v>1185.7</v>
      </c>
      <c r="K120" s="15">
        <f>SUM(K121+K124)</f>
        <v>644.1</v>
      </c>
      <c r="L120" s="113">
        <f t="shared" si="4"/>
        <v>54.322341233026904</v>
      </c>
    </row>
    <row r="121" spans="1:12" s="5" customFormat="1" ht="15.75" customHeight="1" x14ac:dyDescent="0.25">
      <c r="A121" s="11" t="s">
        <v>374</v>
      </c>
      <c r="B121" s="128" t="s">
        <v>294</v>
      </c>
      <c r="C121" s="129"/>
      <c r="D121" s="130"/>
      <c r="E121" s="12">
        <v>984</v>
      </c>
      <c r="F121" s="13" t="s">
        <v>19</v>
      </c>
      <c r="G121" s="13" t="s">
        <v>193</v>
      </c>
      <c r="H121" s="12">
        <v>244</v>
      </c>
      <c r="I121" s="12">
        <v>220</v>
      </c>
      <c r="J121" s="19">
        <f>SUM(J122:J123)</f>
        <v>969.9</v>
      </c>
      <c r="K121" s="19">
        <f>SUM(K122:K123)</f>
        <v>514.70000000000005</v>
      </c>
      <c r="L121" s="113">
        <f t="shared" si="4"/>
        <v>53.067326528508097</v>
      </c>
    </row>
    <row r="122" spans="1:12" ht="15.75" customHeight="1" x14ac:dyDescent="0.25">
      <c r="A122" s="10" t="s">
        <v>375</v>
      </c>
      <c r="B122" s="125" t="s">
        <v>316</v>
      </c>
      <c r="C122" s="126"/>
      <c r="D122" s="127"/>
      <c r="E122" s="6">
        <v>984</v>
      </c>
      <c r="F122" s="7" t="s">
        <v>19</v>
      </c>
      <c r="G122" s="13" t="s">
        <v>193</v>
      </c>
      <c r="H122" s="6">
        <v>244</v>
      </c>
      <c r="I122" s="6">
        <v>221</v>
      </c>
      <c r="J122" s="15">
        <v>60</v>
      </c>
      <c r="K122" s="15">
        <v>40</v>
      </c>
      <c r="L122" s="113">
        <f t="shared" si="4"/>
        <v>66.666666666666657</v>
      </c>
    </row>
    <row r="123" spans="1:12" ht="15.75" customHeight="1" x14ac:dyDescent="0.25">
      <c r="A123" s="10" t="s">
        <v>692</v>
      </c>
      <c r="B123" s="125" t="s">
        <v>293</v>
      </c>
      <c r="C123" s="126"/>
      <c r="D123" s="127"/>
      <c r="E123" s="6">
        <v>984</v>
      </c>
      <c r="F123" s="7" t="s">
        <v>19</v>
      </c>
      <c r="G123" s="13" t="s">
        <v>193</v>
      </c>
      <c r="H123" s="6">
        <v>244</v>
      </c>
      <c r="I123" s="6">
        <v>226</v>
      </c>
      <c r="J123" s="15">
        <v>909.9</v>
      </c>
      <c r="K123" s="6">
        <v>474.7</v>
      </c>
      <c r="L123" s="113">
        <f t="shared" si="4"/>
        <v>52.170568194307066</v>
      </c>
    </row>
    <row r="124" spans="1:12" s="5" customFormat="1" ht="16.5" customHeight="1" x14ac:dyDescent="0.25">
      <c r="A124" s="11" t="s">
        <v>376</v>
      </c>
      <c r="B124" s="128" t="s">
        <v>340</v>
      </c>
      <c r="C124" s="129"/>
      <c r="D124" s="130"/>
      <c r="E124" s="12">
        <v>984</v>
      </c>
      <c r="F124" s="13" t="s">
        <v>19</v>
      </c>
      <c r="G124" s="13" t="s">
        <v>193</v>
      </c>
      <c r="H124" s="12">
        <v>244</v>
      </c>
      <c r="I124" s="12">
        <v>340</v>
      </c>
      <c r="J124" s="19">
        <v>215.8</v>
      </c>
      <c r="K124" s="12">
        <v>129.4</v>
      </c>
      <c r="L124" s="113">
        <f t="shared" si="4"/>
        <v>59.962928637627435</v>
      </c>
    </row>
    <row r="125" spans="1:12" s="63" customFormat="1" ht="16.5" customHeight="1" x14ac:dyDescent="0.25">
      <c r="A125" s="55" t="s">
        <v>260</v>
      </c>
      <c r="B125" s="122" t="s">
        <v>644</v>
      </c>
      <c r="C125" s="123"/>
      <c r="D125" s="124"/>
      <c r="E125" s="56">
        <v>984</v>
      </c>
      <c r="F125" s="57" t="s">
        <v>19</v>
      </c>
      <c r="G125" s="57" t="s">
        <v>646</v>
      </c>
      <c r="H125" s="56"/>
      <c r="I125" s="56"/>
      <c r="J125" s="67">
        <f t="shared" ref="J125:K128" si="12">J126</f>
        <v>0</v>
      </c>
      <c r="K125" s="67">
        <f t="shared" si="12"/>
        <v>0</v>
      </c>
      <c r="L125" s="113"/>
    </row>
    <row r="126" spans="1:12" s="63" customFormat="1" ht="16.5" customHeight="1" x14ac:dyDescent="0.25">
      <c r="A126" s="60" t="s">
        <v>264</v>
      </c>
      <c r="B126" s="131" t="s">
        <v>158</v>
      </c>
      <c r="C126" s="132"/>
      <c r="D126" s="133"/>
      <c r="E126" s="61">
        <v>984</v>
      </c>
      <c r="F126" s="62" t="s">
        <v>19</v>
      </c>
      <c r="G126" s="62" t="s">
        <v>646</v>
      </c>
      <c r="H126" s="61">
        <v>800</v>
      </c>
      <c r="I126" s="61"/>
      <c r="J126" s="64">
        <f t="shared" si="12"/>
        <v>0</v>
      </c>
      <c r="K126" s="64">
        <f t="shared" si="12"/>
        <v>0</v>
      </c>
      <c r="L126" s="113"/>
    </row>
    <row r="127" spans="1:12" s="63" customFormat="1" ht="16.5" customHeight="1" x14ac:dyDescent="0.25">
      <c r="A127" s="60" t="s">
        <v>377</v>
      </c>
      <c r="B127" s="131" t="s">
        <v>645</v>
      </c>
      <c r="C127" s="132"/>
      <c r="D127" s="133"/>
      <c r="E127" s="61">
        <v>984</v>
      </c>
      <c r="F127" s="62" t="s">
        <v>19</v>
      </c>
      <c r="G127" s="62" t="s">
        <v>646</v>
      </c>
      <c r="H127" s="61">
        <v>850</v>
      </c>
      <c r="I127" s="61"/>
      <c r="J127" s="64">
        <f t="shared" si="12"/>
        <v>0</v>
      </c>
      <c r="K127" s="64">
        <f t="shared" si="12"/>
        <v>0</v>
      </c>
      <c r="L127" s="113"/>
    </row>
    <row r="128" spans="1:12" s="63" customFormat="1" ht="16.5" customHeight="1" x14ac:dyDescent="0.25">
      <c r="A128" s="60" t="s">
        <v>378</v>
      </c>
      <c r="B128" s="131" t="s">
        <v>355</v>
      </c>
      <c r="C128" s="132"/>
      <c r="D128" s="133"/>
      <c r="E128" s="61">
        <v>984</v>
      </c>
      <c r="F128" s="62" t="s">
        <v>19</v>
      </c>
      <c r="G128" s="62" t="s">
        <v>646</v>
      </c>
      <c r="H128" s="61">
        <v>853</v>
      </c>
      <c r="I128" s="61"/>
      <c r="J128" s="64">
        <f t="shared" si="12"/>
        <v>0</v>
      </c>
      <c r="K128" s="64">
        <f t="shared" si="12"/>
        <v>0</v>
      </c>
      <c r="L128" s="113"/>
    </row>
    <row r="129" spans="1:12" s="63" customFormat="1" ht="16.5" customHeight="1" x14ac:dyDescent="0.25">
      <c r="A129" s="55" t="s">
        <v>379</v>
      </c>
      <c r="B129" s="131" t="s">
        <v>330</v>
      </c>
      <c r="C129" s="132"/>
      <c r="D129" s="133"/>
      <c r="E129" s="61">
        <v>984</v>
      </c>
      <c r="F129" s="62" t="s">
        <v>19</v>
      </c>
      <c r="G129" s="62" t="s">
        <v>646</v>
      </c>
      <c r="H129" s="61">
        <v>853</v>
      </c>
      <c r="I129" s="61">
        <v>290</v>
      </c>
      <c r="J129" s="64">
        <v>0</v>
      </c>
      <c r="K129" s="64">
        <v>0</v>
      </c>
      <c r="L129" s="113"/>
    </row>
    <row r="130" spans="1:12" s="63" customFormat="1" ht="16.5" customHeight="1" x14ac:dyDescent="0.25">
      <c r="A130" s="55" t="s">
        <v>260</v>
      </c>
      <c r="B130" s="122" t="s">
        <v>644</v>
      </c>
      <c r="C130" s="123"/>
      <c r="D130" s="124"/>
      <c r="E130" s="56">
        <v>984</v>
      </c>
      <c r="F130" s="57" t="s">
        <v>19</v>
      </c>
      <c r="G130" s="57" t="s">
        <v>646</v>
      </c>
      <c r="H130" s="56"/>
      <c r="I130" s="56"/>
      <c r="J130" s="67">
        <f t="shared" ref="J130:K133" si="13">J131</f>
        <v>0</v>
      </c>
      <c r="K130" s="67">
        <f t="shared" si="13"/>
        <v>0</v>
      </c>
      <c r="L130" s="113"/>
    </row>
    <row r="131" spans="1:12" s="63" customFormat="1" ht="16.5" customHeight="1" x14ac:dyDescent="0.25">
      <c r="A131" s="10" t="s">
        <v>264</v>
      </c>
      <c r="B131" s="125" t="s">
        <v>158</v>
      </c>
      <c r="C131" s="126"/>
      <c r="D131" s="127"/>
      <c r="E131" s="6">
        <v>984</v>
      </c>
      <c r="F131" s="7" t="s">
        <v>19</v>
      </c>
      <c r="G131" s="7" t="s">
        <v>646</v>
      </c>
      <c r="H131" s="6">
        <v>800</v>
      </c>
      <c r="I131" s="6"/>
      <c r="J131" s="15">
        <f t="shared" si="13"/>
        <v>0</v>
      </c>
      <c r="K131" s="15">
        <f t="shared" si="13"/>
        <v>0</v>
      </c>
      <c r="L131" s="113"/>
    </row>
    <row r="132" spans="1:12" s="63" customFormat="1" ht="16.5" customHeight="1" x14ac:dyDescent="0.25">
      <c r="A132" s="10" t="s">
        <v>377</v>
      </c>
      <c r="B132" s="125" t="s">
        <v>645</v>
      </c>
      <c r="C132" s="126"/>
      <c r="D132" s="127"/>
      <c r="E132" s="6">
        <v>984</v>
      </c>
      <c r="F132" s="7" t="s">
        <v>19</v>
      </c>
      <c r="G132" s="7" t="s">
        <v>646</v>
      </c>
      <c r="H132" s="6">
        <v>850</v>
      </c>
      <c r="I132" s="6"/>
      <c r="J132" s="15">
        <f t="shared" si="13"/>
        <v>0</v>
      </c>
      <c r="K132" s="15">
        <f t="shared" si="13"/>
        <v>0</v>
      </c>
      <c r="L132" s="113"/>
    </row>
    <row r="133" spans="1:12" s="63" customFormat="1" ht="16.5" customHeight="1" x14ac:dyDescent="0.25">
      <c r="A133" s="10" t="s">
        <v>378</v>
      </c>
      <c r="B133" s="125" t="s">
        <v>355</v>
      </c>
      <c r="C133" s="126"/>
      <c r="D133" s="127"/>
      <c r="E133" s="6">
        <v>984</v>
      </c>
      <c r="F133" s="7" t="s">
        <v>19</v>
      </c>
      <c r="G133" s="7" t="s">
        <v>646</v>
      </c>
      <c r="H133" s="6">
        <v>853</v>
      </c>
      <c r="I133" s="6"/>
      <c r="J133" s="15">
        <f t="shared" si="13"/>
        <v>0</v>
      </c>
      <c r="K133" s="15">
        <f t="shared" si="13"/>
        <v>0</v>
      </c>
      <c r="L133" s="113"/>
    </row>
    <row r="134" spans="1:12" s="63" customFormat="1" ht="16.5" customHeight="1" x14ac:dyDescent="0.25">
      <c r="A134" s="11" t="s">
        <v>379</v>
      </c>
      <c r="B134" s="125" t="s">
        <v>330</v>
      </c>
      <c r="C134" s="126"/>
      <c r="D134" s="127"/>
      <c r="E134" s="6">
        <v>984</v>
      </c>
      <c r="F134" s="7" t="s">
        <v>19</v>
      </c>
      <c r="G134" s="7" t="s">
        <v>646</v>
      </c>
      <c r="H134" s="6">
        <v>853</v>
      </c>
      <c r="I134" s="6">
        <v>290</v>
      </c>
      <c r="J134" s="15">
        <v>0</v>
      </c>
      <c r="K134" s="64">
        <v>0</v>
      </c>
      <c r="L134" s="113"/>
    </row>
    <row r="135" spans="1:12" s="5" customFormat="1" ht="62.25" customHeight="1" x14ac:dyDescent="0.25">
      <c r="A135" s="55" t="s">
        <v>261</v>
      </c>
      <c r="B135" s="137" t="s">
        <v>182</v>
      </c>
      <c r="C135" s="138"/>
      <c r="D135" s="139"/>
      <c r="E135" s="12">
        <v>984</v>
      </c>
      <c r="F135" s="13" t="s">
        <v>19</v>
      </c>
      <c r="G135" s="13" t="s">
        <v>183</v>
      </c>
      <c r="H135" s="12"/>
      <c r="I135" s="12"/>
      <c r="J135" s="19">
        <f t="shared" ref="J135:K137" si="14">SUM(J136)</f>
        <v>196</v>
      </c>
      <c r="K135" s="19">
        <f t="shared" si="14"/>
        <v>108</v>
      </c>
      <c r="L135" s="113">
        <f t="shared" si="4"/>
        <v>55.102040816326522</v>
      </c>
    </row>
    <row r="136" spans="1:12" ht="22.5" customHeight="1" x14ac:dyDescent="0.25">
      <c r="A136" s="60" t="s">
        <v>647</v>
      </c>
      <c r="B136" s="125" t="s">
        <v>159</v>
      </c>
      <c r="C136" s="149"/>
      <c r="D136" s="150"/>
      <c r="E136" s="6">
        <v>984</v>
      </c>
      <c r="F136" s="7" t="s">
        <v>19</v>
      </c>
      <c r="G136" s="7" t="s">
        <v>183</v>
      </c>
      <c r="H136" s="6">
        <v>200</v>
      </c>
      <c r="I136" s="6"/>
      <c r="J136" s="15">
        <f t="shared" si="14"/>
        <v>196</v>
      </c>
      <c r="K136" s="15">
        <f t="shared" si="14"/>
        <v>108</v>
      </c>
      <c r="L136" s="113">
        <f t="shared" si="4"/>
        <v>55.102040816326522</v>
      </c>
    </row>
    <row r="137" spans="1:12" ht="30.75" customHeight="1" x14ac:dyDescent="0.25">
      <c r="A137" s="60" t="s">
        <v>380</v>
      </c>
      <c r="B137" s="125" t="s">
        <v>314</v>
      </c>
      <c r="C137" s="126"/>
      <c r="D137" s="127"/>
      <c r="E137" s="6">
        <v>984</v>
      </c>
      <c r="F137" s="7" t="s">
        <v>19</v>
      </c>
      <c r="G137" s="7" t="s">
        <v>183</v>
      </c>
      <c r="H137" s="6">
        <v>240</v>
      </c>
      <c r="I137" s="6"/>
      <c r="J137" s="15">
        <f t="shared" si="14"/>
        <v>196</v>
      </c>
      <c r="K137" s="15">
        <f t="shared" si="14"/>
        <v>108</v>
      </c>
      <c r="L137" s="113">
        <f t="shared" si="4"/>
        <v>55.102040816326522</v>
      </c>
    </row>
    <row r="138" spans="1:12" ht="30.75" customHeight="1" x14ac:dyDescent="0.25">
      <c r="A138" s="60" t="s">
        <v>381</v>
      </c>
      <c r="B138" s="125" t="s">
        <v>315</v>
      </c>
      <c r="C138" s="126"/>
      <c r="D138" s="127"/>
      <c r="E138" s="6">
        <v>984</v>
      </c>
      <c r="F138" s="7" t="s">
        <v>19</v>
      </c>
      <c r="G138" s="7" t="s">
        <v>183</v>
      </c>
      <c r="H138" s="6">
        <v>244</v>
      </c>
      <c r="I138" s="6"/>
      <c r="J138" s="15">
        <f>SUM(J139+J141)</f>
        <v>196</v>
      </c>
      <c r="K138" s="15">
        <f>SUM(K139+K141)</f>
        <v>108</v>
      </c>
      <c r="L138" s="113">
        <f t="shared" si="4"/>
        <v>55.102040816326522</v>
      </c>
    </row>
    <row r="139" spans="1:12" s="5" customFormat="1" ht="18" customHeight="1" x14ac:dyDescent="0.25">
      <c r="A139" s="55" t="s">
        <v>382</v>
      </c>
      <c r="B139" s="128" t="s">
        <v>294</v>
      </c>
      <c r="C139" s="129"/>
      <c r="D139" s="130"/>
      <c r="E139" s="12">
        <v>984</v>
      </c>
      <c r="F139" s="13" t="s">
        <v>19</v>
      </c>
      <c r="G139" s="13" t="s">
        <v>183</v>
      </c>
      <c r="H139" s="12">
        <v>244</v>
      </c>
      <c r="I139" s="12">
        <v>220</v>
      </c>
      <c r="J139" s="19">
        <f>SUM(J140)</f>
        <v>176</v>
      </c>
      <c r="K139" s="19">
        <f>SUM(K140)</f>
        <v>88</v>
      </c>
      <c r="L139" s="113">
        <f t="shared" ref="L139:L202" si="15">SUM(K139/J139)*100</f>
        <v>50</v>
      </c>
    </row>
    <row r="140" spans="1:12" ht="18.75" customHeight="1" x14ac:dyDescent="0.25">
      <c r="A140" s="10" t="s">
        <v>383</v>
      </c>
      <c r="B140" s="125" t="s">
        <v>293</v>
      </c>
      <c r="C140" s="126"/>
      <c r="D140" s="127"/>
      <c r="E140" s="6">
        <v>984</v>
      </c>
      <c r="F140" s="7" t="s">
        <v>19</v>
      </c>
      <c r="G140" s="7" t="s">
        <v>183</v>
      </c>
      <c r="H140" s="6">
        <v>244</v>
      </c>
      <c r="I140" s="6">
        <v>226</v>
      </c>
      <c r="J140" s="15">
        <v>176</v>
      </c>
      <c r="K140" s="15">
        <v>88</v>
      </c>
      <c r="L140" s="113">
        <f t="shared" si="15"/>
        <v>50</v>
      </c>
    </row>
    <row r="141" spans="1:12" ht="15" customHeight="1" x14ac:dyDescent="0.25">
      <c r="A141" s="11" t="s">
        <v>384</v>
      </c>
      <c r="B141" s="128" t="s">
        <v>340</v>
      </c>
      <c r="C141" s="129"/>
      <c r="D141" s="130"/>
      <c r="E141" s="6">
        <v>984</v>
      </c>
      <c r="F141" s="7" t="s">
        <v>19</v>
      </c>
      <c r="G141" s="7" t="s">
        <v>183</v>
      </c>
      <c r="H141" s="6">
        <v>244</v>
      </c>
      <c r="I141" s="6">
        <v>340</v>
      </c>
      <c r="J141" s="15">
        <v>20</v>
      </c>
      <c r="K141" s="15">
        <v>20</v>
      </c>
      <c r="L141" s="113">
        <f t="shared" si="15"/>
        <v>100</v>
      </c>
    </row>
    <row r="142" spans="1:12" s="5" customFormat="1" ht="78.75" customHeight="1" x14ac:dyDescent="0.25">
      <c r="A142" s="11" t="s">
        <v>693</v>
      </c>
      <c r="B142" s="137" t="s">
        <v>188</v>
      </c>
      <c r="C142" s="138"/>
      <c r="D142" s="139"/>
      <c r="E142" s="12">
        <v>984</v>
      </c>
      <c r="F142" s="13" t="s">
        <v>19</v>
      </c>
      <c r="G142" s="13" t="s">
        <v>189</v>
      </c>
      <c r="H142" s="12"/>
      <c r="I142" s="12"/>
      <c r="J142" s="19">
        <f>J143</f>
        <v>96.5</v>
      </c>
      <c r="K142" s="19">
        <f>K143</f>
        <v>40.200000000000003</v>
      </c>
      <c r="L142" s="113">
        <f t="shared" si="15"/>
        <v>41.6580310880829</v>
      </c>
    </row>
    <row r="143" spans="1:12" ht="22.5" customHeight="1" x14ac:dyDescent="0.25">
      <c r="A143" s="10" t="s">
        <v>694</v>
      </c>
      <c r="B143" s="125" t="s">
        <v>159</v>
      </c>
      <c r="C143" s="149"/>
      <c r="D143" s="150"/>
      <c r="E143" s="6">
        <v>984</v>
      </c>
      <c r="F143" s="7" t="s">
        <v>19</v>
      </c>
      <c r="G143" s="7" t="s">
        <v>189</v>
      </c>
      <c r="H143" s="6">
        <v>200</v>
      </c>
      <c r="I143" s="6"/>
      <c r="J143" s="15">
        <f>SUM(J144)</f>
        <v>96.5</v>
      </c>
      <c r="K143" s="15">
        <f>SUM(K144)</f>
        <v>40.200000000000003</v>
      </c>
      <c r="L143" s="113">
        <f t="shared" si="15"/>
        <v>41.6580310880829</v>
      </c>
    </row>
    <row r="144" spans="1:12" ht="30" customHeight="1" x14ac:dyDescent="0.25">
      <c r="A144" s="10" t="s">
        <v>695</v>
      </c>
      <c r="B144" s="125" t="s">
        <v>314</v>
      </c>
      <c r="C144" s="126"/>
      <c r="D144" s="127"/>
      <c r="E144" s="6">
        <v>984</v>
      </c>
      <c r="F144" s="7" t="s">
        <v>19</v>
      </c>
      <c r="G144" s="7" t="s">
        <v>189</v>
      </c>
      <c r="H144" s="6">
        <v>240</v>
      </c>
      <c r="I144" s="6"/>
      <c r="J144" s="15">
        <f>SUM(J145)</f>
        <v>96.5</v>
      </c>
      <c r="K144" s="15">
        <f>SUM(K145)</f>
        <v>40.200000000000003</v>
      </c>
      <c r="L144" s="113">
        <f t="shared" si="15"/>
        <v>41.6580310880829</v>
      </c>
    </row>
    <row r="145" spans="1:12" ht="30" customHeight="1" x14ac:dyDescent="0.25">
      <c r="A145" s="10" t="s">
        <v>696</v>
      </c>
      <c r="B145" s="125" t="s">
        <v>315</v>
      </c>
      <c r="C145" s="126"/>
      <c r="D145" s="127"/>
      <c r="E145" s="6">
        <v>984</v>
      </c>
      <c r="F145" s="7" t="s">
        <v>19</v>
      </c>
      <c r="G145" s="7" t="s">
        <v>189</v>
      </c>
      <c r="H145" s="6">
        <v>244</v>
      </c>
      <c r="I145" s="6"/>
      <c r="J145" s="15">
        <f>SUM(J146+J148)</f>
        <v>96.5</v>
      </c>
      <c r="K145" s="15">
        <f>SUM(K146+K148)</f>
        <v>40.200000000000003</v>
      </c>
      <c r="L145" s="113">
        <f t="shared" si="15"/>
        <v>41.6580310880829</v>
      </c>
    </row>
    <row r="146" spans="1:12" s="5" customFormat="1" ht="16.5" customHeight="1" x14ac:dyDescent="0.25">
      <c r="A146" s="11" t="s">
        <v>697</v>
      </c>
      <c r="B146" s="128" t="s">
        <v>294</v>
      </c>
      <c r="C146" s="129"/>
      <c r="D146" s="130"/>
      <c r="E146" s="12">
        <v>984</v>
      </c>
      <c r="F146" s="13" t="s">
        <v>19</v>
      </c>
      <c r="G146" s="13" t="s">
        <v>189</v>
      </c>
      <c r="H146" s="12">
        <v>244</v>
      </c>
      <c r="I146" s="12">
        <v>220</v>
      </c>
      <c r="J146" s="19">
        <f>SUM(J147)</f>
        <v>41</v>
      </c>
      <c r="K146" s="19">
        <f>SUM(K147)</f>
        <v>40.200000000000003</v>
      </c>
      <c r="L146" s="113">
        <f t="shared" si="15"/>
        <v>98.048780487804891</v>
      </c>
    </row>
    <row r="147" spans="1:12" ht="16.5" customHeight="1" x14ac:dyDescent="0.25">
      <c r="A147" s="10" t="s">
        <v>698</v>
      </c>
      <c r="B147" s="125" t="s">
        <v>293</v>
      </c>
      <c r="C147" s="126"/>
      <c r="D147" s="127"/>
      <c r="E147" s="6">
        <v>984</v>
      </c>
      <c r="F147" s="7" t="s">
        <v>19</v>
      </c>
      <c r="G147" s="7" t="s">
        <v>189</v>
      </c>
      <c r="H147" s="6">
        <v>244</v>
      </c>
      <c r="I147" s="6">
        <v>226</v>
      </c>
      <c r="J147" s="15">
        <v>41</v>
      </c>
      <c r="K147" s="6">
        <v>40.200000000000003</v>
      </c>
      <c r="L147" s="113">
        <f t="shared" si="15"/>
        <v>98.048780487804891</v>
      </c>
    </row>
    <row r="148" spans="1:12" s="5" customFormat="1" ht="17.25" customHeight="1" x14ac:dyDescent="0.25">
      <c r="A148" s="11" t="s">
        <v>699</v>
      </c>
      <c r="B148" s="128" t="s">
        <v>340</v>
      </c>
      <c r="C148" s="129"/>
      <c r="D148" s="130"/>
      <c r="E148" s="12">
        <v>984</v>
      </c>
      <c r="F148" s="13" t="s">
        <v>19</v>
      </c>
      <c r="G148" s="13" t="s">
        <v>189</v>
      </c>
      <c r="H148" s="12">
        <v>244</v>
      </c>
      <c r="I148" s="12">
        <v>340</v>
      </c>
      <c r="J148" s="19">
        <v>55.5</v>
      </c>
      <c r="K148" s="52">
        <v>0</v>
      </c>
      <c r="L148" s="113">
        <f t="shared" si="15"/>
        <v>0</v>
      </c>
    </row>
    <row r="149" spans="1:12" ht="65.25" customHeight="1" x14ac:dyDescent="0.25">
      <c r="A149" s="11" t="s">
        <v>700</v>
      </c>
      <c r="B149" s="137" t="s">
        <v>190</v>
      </c>
      <c r="C149" s="138"/>
      <c r="D149" s="139"/>
      <c r="E149" s="12">
        <v>984</v>
      </c>
      <c r="F149" s="13" t="s">
        <v>19</v>
      </c>
      <c r="G149" s="13" t="s">
        <v>191</v>
      </c>
      <c r="H149" s="12"/>
      <c r="I149" s="12"/>
      <c r="J149" s="19">
        <f t="shared" ref="J149:K151" si="16">SUM(J150)</f>
        <v>105.2</v>
      </c>
      <c r="K149" s="19">
        <f t="shared" si="16"/>
        <v>100.7</v>
      </c>
      <c r="L149" s="113">
        <f t="shared" si="15"/>
        <v>95.722433460076047</v>
      </c>
    </row>
    <row r="150" spans="1:12" ht="22.5" customHeight="1" x14ac:dyDescent="0.25">
      <c r="A150" s="10" t="s">
        <v>701</v>
      </c>
      <c r="B150" s="125" t="s">
        <v>159</v>
      </c>
      <c r="C150" s="149"/>
      <c r="D150" s="150"/>
      <c r="E150" s="6">
        <v>984</v>
      </c>
      <c r="F150" s="7" t="s">
        <v>19</v>
      </c>
      <c r="G150" s="7" t="s">
        <v>191</v>
      </c>
      <c r="H150" s="6">
        <v>200</v>
      </c>
      <c r="I150" s="6"/>
      <c r="J150" s="15">
        <f t="shared" si="16"/>
        <v>105.2</v>
      </c>
      <c r="K150" s="15">
        <f t="shared" si="16"/>
        <v>100.7</v>
      </c>
      <c r="L150" s="113">
        <f t="shared" si="15"/>
        <v>95.722433460076047</v>
      </c>
    </row>
    <row r="151" spans="1:12" ht="30" customHeight="1" x14ac:dyDescent="0.25">
      <c r="A151" s="10" t="s">
        <v>702</v>
      </c>
      <c r="B151" s="125" t="s">
        <v>314</v>
      </c>
      <c r="C151" s="126"/>
      <c r="D151" s="127"/>
      <c r="E151" s="6">
        <v>984</v>
      </c>
      <c r="F151" s="7" t="s">
        <v>19</v>
      </c>
      <c r="G151" s="7" t="s">
        <v>191</v>
      </c>
      <c r="H151" s="6">
        <v>240</v>
      </c>
      <c r="I151" s="6"/>
      <c r="J151" s="15">
        <f t="shared" si="16"/>
        <v>105.2</v>
      </c>
      <c r="K151" s="15">
        <f t="shared" si="16"/>
        <v>100.7</v>
      </c>
      <c r="L151" s="113">
        <f t="shared" si="15"/>
        <v>95.722433460076047</v>
      </c>
    </row>
    <row r="152" spans="1:12" ht="30" customHeight="1" x14ac:dyDescent="0.25">
      <c r="A152" s="10" t="s">
        <v>703</v>
      </c>
      <c r="B152" s="125" t="s">
        <v>315</v>
      </c>
      <c r="C152" s="126"/>
      <c r="D152" s="127"/>
      <c r="E152" s="6">
        <v>984</v>
      </c>
      <c r="F152" s="7" t="s">
        <v>19</v>
      </c>
      <c r="G152" s="7" t="s">
        <v>191</v>
      </c>
      <c r="H152" s="6">
        <v>244</v>
      </c>
      <c r="I152" s="6"/>
      <c r="J152" s="15">
        <f>SUM(J153+J155)</f>
        <v>105.2</v>
      </c>
      <c r="K152" s="15">
        <f>SUM(K153+K155)</f>
        <v>100.7</v>
      </c>
      <c r="L152" s="113">
        <f t="shared" si="15"/>
        <v>95.722433460076047</v>
      </c>
    </row>
    <row r="153" spans="1:12" s="5" customFormat="1" ht="16.5" customHeight="1" x14ac:dyDescent="0.25">
      <c r="A153" s="11" t="s">
        <v>704</v>
      </c>
      <c r="B153" s="128" t="s">
        <v>294</v>
      </c>
      <c r="C153" s="129"/>
      <c r="D153" s="130"/>
      <c r="E153" s="6">
        <v>984</v>
      </c>
      <c r="F153" s="7" t="s">
        <v>19</v>
      </c>
      <c r="G153" s="7" t="s">
        <v>191</v>
      </c>
      <c r="H153" s="6">
        <v>244</v>
      </c>
      <c r="I153" s="12">
        <v>220</v>
      </c>
      <c r="J153" s="19">
        <f>SUM(J154)</f>
        <v>8.6999999999999993</v>
      </c>
      <c r="K153" s="19">
        <f>SUM(K154)</f>
        <v>4.2</v>
      </c>
      <c r="L153" s="113">
        <f t="shared" si="15"/>
        <v>48.275862068965523</v>
      </c>
    </row>
    <row r="154" spans="1:12" s="59" customFormat="1" ht="16.5" customHeight="1" x14ac:dyDescent="0.25">
      <c r="A154" s="60" t="s">
        <v>705</v>
      </c>
      <c r="B154" s="131" t="s">
        <v>293</v>
      </c>
      <c r="C154" s="132"/>
      <c r="D154" s="133"/>
      <c r="E154" s="61">
        <v>984</v>
      </c>
      <c r="F154" s="62" t="s">
        <v>19</v>
      </c>
      <c r="G154" s="62" t="s">
        <v>191</v>
      </c>
      <c r="H154" s="61">
        <v>244</v>
      </c>
      <c r="I154" s="61">
        <v>226</v>
      </c>
      <c r="J154" s="64">
        <v>8.6999999999999993</v>
      </c>
      <c r="K154" s="61">
        <v>4.2</v>
      </c>
      <c r="L154" s="113">
        <f t="shared" si="15"/>
        <v>48.275862068965523</v>
      </c>
    </row>
    <row r="155" spans="1:12" ht="15.75" customHeight="1" x14ac:dyDescent="0.25">
      <c r="A155" s="11" t="s">
        <v>706</v>
      </c>
      <c r="B155" s="128" t="s">
        <v>340</v>
      </c>
      <c r="C155" s="129"/>
      <c r="D155" s="130"/>
      <c r="E155" s="6">
        <v>984</v>
      </c>
      <c r="F155" s="7" t="s">
        <v>19</v>
      </c>
      <c r="G155" s="7" t="s">
        <v>191</v>
      </c>
      <c r="H155" s="6">
        <v>244</v>
      </c>
      <c r="I155" s="6">
        <v>340</v>
      </c>
      <c r="J155" s="15">
        <v>96.5</v>
      </c>
      <c r="K155" s="6">
        <v>96.5</v>
      </c>
      <c r="L155" s="113">
        <f t="shared" si="15"/>
        <v>100</v>
      </c>
    </row>
    <row r="156" spans="1:12" s="5" customFormat="1" ht="33" customHeight="1" x14ac:dyDescent="0.25">
      <c r="A156" s="9" t="s">
        <v>28</v>
      </c>
      <c r="B156" s="148" t="s">
        <v>29</v>
      </c>
      <c r="C156" s="148"/>
      <c r="D156" s="148"/>
      <c r="E156" s="2">
        <v>984</v>
      </c>
      <c r="F156" s="3" t="s">
        <v>30</v>
      </c>
      <c r="G156" s="7"/>
      <c r="H156" s="6"/>
      <c r="I156" s="6"/>
      <c r="J156" s="25">
        <f>SUM(J157)</f>
        <v>568.1</v>
      </c>
      <c r="K156" s="25">
        <f>SUM(K157)</f>
        <v>287.39999999999998</v>
      </c>
      <c r="L156" s="113">
        <f t="shared" si="15"/>
        <v>50.589684914627696</v>
      </c>
    </row>
    <row r="157" spans="1:12" s="5" customFormat="1" ht="47.25" customHeight="1" x14ac:dyDescent="0.25">
      <c r="A157" s="16" t="s">
        <v>31</v>
      </c>
      <c r="B157" s="201" t="s">
        <v>32</v>
      </c>
      <c r="C157" s="201"/>
      <c r="D157" s="201"/>
      <c r="E157" s="16">
        <v>984</v>
      </c>
      <c r="F157" s="17" t="s">
        <v>33</v>
      </c>
      <c r="G157" s="17"/>
      <c r="H157" s="16"/>
      <c r="I157" s="16"/>
      <c r="J157" s="26">
        <f>SUM(J158+J167)</f>
        <v>568.1</v>
      </c>
      <c r="K157" s="26">
        <f>SUM(K158+K167)</f>
        <v>287.39999999999998</v>
      </c>
      <c r="L157" s="113">
        <f t="shared" si="15"/>
        <v>50.589684914627696</v>
      </c>
    </row>
    <row r="158" spans="1:12" s="5" customFormat="1" ht="126" customHeight="1" x14ac:dyDescent="0.25">
      <c r="A158" s="11" t="s">
        <v>34</v>
      </c>
      <c r="B158" s="128" t="s">
        <v>269</v>
      </c>
      <c r="C158" s="138"/>
      <c r="D158" s="139"/>
      <c r="E158" s="12">
        <v>984</v>
      </c>
      <c r="F158" s="13" t="s">
        <v>33</v>
      </c>
      <c r="G158" s="13" t="s">
        <v>194</v>
      </c>
      <c r="H158" s="12"/>
      <c r="I158" s="12"/>
      <c r="J158" s="19">
        <f t="shared" ref="J158:K160" si="17">SUM(J159)</f>
        <v>143.80000000000001</v>
      </c>
      <c r="K158" s="19">
        <f t="shared" si="17"/>
        <v>31.1</v>
      </c>
      <c r="L158" s="113">
        <f t="shared" si="15"/>
        <v>21.627260083449233</v>
      </c>
    </row>
    <row r="159" spans="1:12" ht="23.25" customHeight="1" x14ac:dyDescent="0.25">
      <c r="A159" s="10" t="s">
        <v>153</v>
      </c>
      <c r="B159" s="125" t="s">
        <v>159</v>
      </c>
      <c r="C159" s="149"/>
      <c r="D159" s="150"/>
      <c r="E159" s="6">
        <v>984</v>
      </c>
      <c r="F159" s="7" t="s">
        <v>33</v>
      </c>
      <c r="G159" s="7" t="s">
        <v>194</v>
      </c>
      <c r="H159" s="6">
        <v>200</v>
      </c>
      <c r="I159" s="6"/>
      <c r="J159" s="15">
        <f t="shared" si="17"/>
        <v>143.80000000000001</v>
      </c>
      <c r="K159" s="15">
        <f t="shared" si="17"/>
        <v>31.1</v>
      </c>
      <c r="L159" s="113">
        <f t="shared" si="15"/>
        <v>21.627260083449233</v>
      </c>
    </row>
    <row r="160" spans="1:12" ht="30" customHeight="1" x14ac:dyDescent="0.25">
      <c r="A160" s="10" t="s">
        <v>385</v>
      </c>
      <c r="B160" s="125" t="s">
        <v>314</v>
      </c>
      <c r="C160" s="126"/>
      <c r="D160" s="127"/>
      <c r="E160" s="6">
        <v>984</v>
      </c>
      <c r="F160" s="7" t="s">
        <v>33</v>
      </c>
      <c r="G160" s="7" t="s">
        <v>194</v>
      </c>
      <c r="H160" s="6">
        <v>240</v>
      </c>
      <c r="I160" s="6"/>
      <c r="J160" s="15">
        <f t="shared" si="17"/>
        <v>143.80000000000001</v>
      </c>
      <c r="K160" s="15">
        <f t="shared" si="17"/>
        <v>31.1</v>
      </c>
      <c r="L160" s="113">
        <f t="shared" si="15"/>
        <v>21.627260083449233</v>
      </c>
    </row>
    <row r="161" spans="1:12" ht="30" customHeight="1" x14ac:dyDescent="0.25">
      <c r="A161" s="10" t="s">
        <v>386</v>
      </c>
      <c r="B161" s="125" t="s">
        <v>315</v>
      </c>
      <c r="C161" s="126"/>
      <c r="D161" s="127"/>
      <c r="E161" s="6">
        <v>984</v>
      </c>
      <c r="F161" s="7" t="s">
        <v>33</v>
      </c>
      <c r="G161" s="7" t="s">
        <v>194</v>
      </c>
      <c r="H161" s="6">
        <v>244</v>
      </c>
      <c r="I161" s="6"/>
      <c r="J161" s="15">
        <f>SUM(J162+J166)</f>
        <v>143.80000000000001</v>
      </c>
      <c r="K161" s="15">
        <f>SUM(K162+K166)</f>
        <v>31.1</v>
      </c>
      <c r="L161" s="113">
        <f t="shared" si="15"/>
        <v>21.627260083449233</v>
      </c>
    </row>
    <row r="162" spans="1:12" s="5" customFormat="1" ht="16.5" customHeight="1" x14ac:dyDescent="0.25">
      <c r="A162" s="10" t="s">
        <v>387</v>
      </c>
      <c r="B162" s="128" t="s">
        <v>294</v>
      </c>
      <c r="C162" s="129"/>
      <c r="D162" s="130"/>
      <c r="E162" s="12">
        <v>984</v>
      </c>
      <c r="F162" s="13" t="s">
        <v>33</v>
      </c>
      <c r="G162" s="13" t="s">
        <v>194</v>
      </c>
      <c r="H162" s="12">
        <v>244</v>
      </c>
      <c r="I162" s="12">
        <v>220</v>
      </c>
      <c r="J162" s="19">
        <f>SUM(J163:J165)</f>
        <v>119.80000000000001</v>
      </c>
      <c r="K162" s="19">
        <f>SUM(K163:K165)</f>
        <v>31.1</v>
      </c>
      <c r="L162" s="113">
        <f t="shared" si="15"/>
        <v>25.959933222036724</v>
      </c>
    </row>
    <row r="163" spans="1:12" ht="17.25" customHeight="1" x14ac:dyDescent="0.25">
      <c r="A163" s="10" t="s">
        <v>388</v>
      </c>
      <c r="B163" s="125" t="s">
        <v>316</v>
      </c>
      <c r="C163" s="126"/>
      <c r="D163" s="127"/>
      <c r="E163" s="6">
        <v>984</v>
      </c>
      <c r="F163" s="7" t="s">
        <v>33</v>
      </c>
      <c r="G163" s="7" t="s">
        <v>194</v>
      </c>
      <c r="H163" s="6">
        <v>244</v>
      </c>
      <c r="I163" s="6">
        <v>221</v>
      </c>
      <c r="J163" s="15">
        <v>4.5999999999999996</v>
      </c>
      <c r="K163" s="15">
        <v>3</v>
      </c>
      <c r="L163" s="113">
        <f t="shared" si="15"/>
        <v>65.217391304347828</v>
      </c>
    </row>
    <row r="164" spans="1:12" ht="18.75" customHeight="1" x14ac:dyDescent="0.25">
      <c r="A164" s="10" t="s">
        <v>389</v>
      </c>
      <c r="B164" s="125" t="s">
        <v>326</v>
      </c>
      <c r="C164" s="126"/>
      <c r="D164" s="127"/>
      <c r="E164" s="6">
        <v>984</v>
      </c>
      <c r="F164" s="7" t="s">
        <v>33</v>
      </c>
      <c r="G164" s="7" t="s">
        <v>194</v>
      </c>
      <c r="H164" s="6">
        <v>244</v>
      </c>
      <c r="I164" s="6">
        <v>225</v>
      </c>
      <c r="J164" s="15">
        <v>45.7</v>
      </c>
      <c r="K164" s="6">
        <v>22.8</v>
      </c>
      <c r="L164" s="113">
        <f t="shared" si="15"/>
        <v>49.890590809628002</v>
      </c>
    </row>
    <row r="165" spans="1:12" ht="16.5" customHeight="1" x14ac:dyDescent="0.25">
      <c r="A165" s="10" t="s">
        <v>390</v>
      </c>
      <c r="B165" s="125" t="s">
        <v>293</v>
      </c>
      <c r="C165" s="126"/>
      <c r="D165" s="127"/>
      <c r="E165" s="6">
        <v>984</v>
      </c>
      <c r="F165" s="7" t="s">
        <v>33</v>
      </c>
      <c r="G165" s="7" t="s">
        <v>194</v>
      </c>
      <c r="H165" s="6">
        <v>244</v>
      </c>
      <c r="I165" s="6">
        <v>226</v>
      </c>
      <c r="J165" s="15">
        <v>69.5</v>
      </c>
      <c r="K165" s="6">
        <v>5.3</v>
      </c>
      <c r="L165" s="113">
        <f t="shared" si="15"/>
        <v>7.6258992805755392</v>
      </c>
    </row>
    <row r="166" spans="1:12" s="5" customFormat="1" ht="18" customHeight="1" x14ac:dyDescent="0.25">
      <c r="A166" s="10" t="s">
        <v>391</v>
      </c>
      <c r="B166" s="128" t="s">
        <v>340</v>
      </c>
      <c r="C166" s="129"/>
      <c r="D166" s="130"/>
      <c r="E166" s="12">
        <v>984</v>
      </c>
      <c r="F166" s="13" t="s">
        <v>33</v>
      </c>
      <c r="G166" s="13" t="s">
        <v>194</v>
      </c>
      <c r="H166" s="12">
        <v>244</v>
      </c>
      <c r="I166" s="12">
        <v>340</v>
      </c>
      <c r="J166" s="19">
        <v>24</v>
      </c>
      <c r="K166" s="19">
        <v>0</v>
      </c>
      <c r="L166" s="113">
        <f t="shared" si="15"/>
        <v>0</v>
      </c>
    </row>
    <row r="167" spans="1:12" s="5" customFormat="1" ht="94.5" customHeight="1" x14ac:dyDescent="0.25">
      <c r="A167" s="11" t="s">
        <v>35</v>
      </c>
      <c r="B167" s="137" t="s">
        <v>195</v>
      </c>
      <c r="C167" s="138"/>
      <c r="D167" s="139"/>
      <c r="E167" s="12">
        <v>984</v>
      </c>
      <c r="F167" s="13" t="s">
        <v>33</v>
      </c>
      <c r="G167" s="13" t="s">
        <v>196</v>
      </c>
      <c r="H167" s="12"/>
      <c r="I167" s="12"/>
      <c r="J167" s="19">
        <f t="shared" ref="J167:K169" si="18">SUM(J168)</f>
        <v>424.3</v>
      </c>
      <c r="K167" s="19">
        <f t="shared" si="18"/>
        <v>256.29999999999995</v>
      </c>
      <c r="L167" s="113">
        <f t="shared" si="15"/>
        <v>60.405373556445895</v>
      </c>
    </row>
    <row r="168" spans="1:12" ht="23.25" customHeight="1" x14ac:dyDescent="0.25">
      <c r="A168" s="10" t="s">
        <v>155</v>
      </c>
      <c r="B168" s="125" t="s">
        <v>159</v>
      </c>
      <c r="C168" s="149"/>
      <c r="D168" s="150"/>
      <c r="E168" s="6">
        <v>984</v>
      </c>
      <c r="F168" s="7" t="s">
        <v>33</v>
      </c>
      <c r="G168" s="7" t="s">
        <v>196</v>
      </c>
      <c r="H168" s="6">
        <v>200</v>
      </c>
      <c r="I168" s="6"/>
      <c r="J168" s="15">
        <f t="shared" si="18"/>
        <v>424.3</v>
      </c>
      <c r="K168" s="15">
        <f t="shared" si="18"/>
        <v>256.29999999999995</v>
      </c>
      <c r="L168" s="113">
        <f t="shared" si="15"/>
        <v>60.405373556445895</v>
      </c>
    </row>
    <row r="169" spans="1:12" ht="33" customHeight="1" x14ac:dyDescent="0.25">
      <c r="A169" s="10" t="s">
        <v>392</v>
      </c>
      <c r="B169" s="125" t="s">
        <v>314</v>
      </c>
      <c r="C169" s="126"/>
      <c r="D169" s="127"/>
      <c r="E169" s="6">
        <v>984</v>
      </c>
      <c r="F169" s="7" t="s">
        <v>33</v>
      </c>
      <c r="G169" s="7" t="s">
        <v>196</v>
      </c>
      <c r="H169" s="6">
        <v>240</v>
      </c>
      <c r="I169" s="6"/>
      <c r="J169" s="15">
        <f t="shared" si="18"/>
        <v>424.3</v>
      </c>
      <c r="K169" s="15">
        <f t="shared" si="18"/>
        <v>256.29999999999995</v>
      </c>
      <c r="L169" s="113">
        <f t="shared" si="15"/>
        <v>60.405373556445895</v>
      </c>
    </row>
    <row r="170" spans="1:12" ht="33" customHeight="1" x14ac:dyDescent="0.25">
      <c r="A170" s="10" t="s">
        <v>393</v>
      </c>
      <c r="B170" s="125" t="s">
        <v>315</v>
      </c>
      <c r="C170" s="126"/>
      <c r="D170" s="127"/>
      <c r="E170" s="6">
        <v>984</v>
      </c>
      <c r="F170" s="7" t="s">
        <v>33</v>
      </c>
      <c r="G170" s="7" t="s">
        <v>196</v>
      </c>
      <c r="H170" s="6">
        <v>244</v>
      </c>
      <c r="I170" s="6"/>
      <c r="J170" s="15">
        <f>SUM(J171+J174)</f>
        <v>424.3</v>
      </c>
      <c r="K170" s="15">
        <f>SUM(K171+K174)</f>
        <v>256.29999999999995</v>
      </c>
      <c r="L170" s="113">
        <f t="shared" si="15"/>
        <v>60.405373556445895</v>
      </c>
    </row>
    <row r="171" spans="1:12" ht="15.75" customHeight="1" x14ac:dyDescent="0.25">
      <c r="A171" s="10" t="s">
        <v>394</v>
      </c>
      <c r="B171" s="128" t="s">
        <v>294</v>
      </c>
      <c r="C171" s="129"/>
      <c r="D171" s="130"/>
      <c r="E171" s="6">
        <v>984</v>
      </c>
      <c r="F171" s="7" t="s">
        <v>33</v>
      </c>
      <c r="G171" s="7" t="s">
        <v>196</v>
      </c>
      <c r="H171" s="6">
        <v>244</v>
      </c>
      <c r="I171" s="6">
        <v>220</v>
      </c>
      <c r="J171" s="15">
        <f>SUM(J172:J173)</f>
        <v>395.6</v>
      </c>
      <c r="K171" s="15">
        <f>SUM(K172:K173)</f>
        <v>256.29999999999995</v>
      </c>
      <c r="L171" s="113">
        <f t="shared" si="15"/>
        <v>64.787664307381178</v>
      </c>
    </row>
    <row r="172" spans="1:12" ht="17.25" customHeight="1" x14ac:dyDescent="0.25">
      <c r="A172" s="10" t="s">
        <v>395</v>
      </c>
      <c r="B172" s="125" t="s">
        <v>326</v>
      </c>
      <c r="C172" s="126"/>
      <c r="D172" s="127"/>
      <c r="E172" s="6">
        <v>984</v>
      </c>
      <c r="F172" s="7" t="s">
        <v>33</v>
      </c>
      <c r="G172" s="7" t="s">
        <v>196</v>
      </c>
      <c r="H172" s="6">
        <v>244</v>
      </c>
      <c r="I172" s="6">
        <v>225</v>
      </c>
      <c r="J172" s="15">
        <v>158.4</v>
      </c>
      <c r="K172" s="6">
        <v>105.6</v>
      </c>
      <c r="L172" s="113">
        <f t="shared" si="15"/>
        <v>66.666666666666657</v>
      </c>
    </row>
    <row r="173" spans="1:12" s="5" customFormat="1" ht="15" customHeight="1" x14ac:dyDescent="0.25">
      <c r="A173" s="10" t="s">
        <v>396</v>
      </c>
      <c r="B173" s="125" t="s">
        <v>293</v>
      </c>
      <c r="C173" s="126"/>
      <c r="D173" s="127"/>
      <c r="E173" s="6">
        <v>984</v>
      </c>
      <c r="F173" s="7" t="s">
        <v>33</v>
      </c>
      <c r="G173" s="7" t="s">
        <v>196</v>
      </c>
      <c r="H173" s="6">
        <v>244</v>
      </c>
      <c r="I173" s="6">
        <v>226</v>
      </c>
      <c r="J173" s="15">
        <v>237.2</v>
      </c>
      <c r="K173" s="12">
        <v>150.69999999999999</v>
      </c>
      <c r="L173" s="113">
        <f t="shared" si="15"/>
        <v>63.532883642495783</v>
      </c>
    </row>
    <row r="174" spans="1:12" s="5" customFormat="1" ht="15" customHeight="1" x14ac:dyDescent="0.25">
      <c r="A174" s="11" t="s">
        <v>707</v>
      </c>
      <c r="B174" s="128" t="s">
        <v>340</v>
      </c>
      <c r="C174" s="129"/>
      <c r="D174" s="130"/>
      <c r="E174" s="12">
        <v>984</v>
      </c>
      <c r="F174" s="13" t="s">
        <v>33</v>
      </c>
      <c r="G174" s="13" t="s">
        <v>196</v>
      </c>
      <c r="H174" s="12">
        <v>244</v>
      </c>
      <c r="I174" s="12">
        <v>340</v>
      </c>
      <c r="J174" s="19">
        <v>28.7</v>
      </c>
      <c r="K174" s="19">
        <v>0</v>
      </c>
      <c r="L174" s="113">
        <f t="shared" si="15"/>
        <v>0</v>
      </c>
    </row>
    <row r="175" spans="1:12" ht="15" customHeight="1" x14ac:dyDescent="0.25">
      <c r="A175" s="9" t="s">
        <v>36</v>
      </c>
      <c r="B175" s="197" t="s">
        <v>37</v>
      </c>
      <c r="C175" s="198"/>
      <c r="D175" s="199"/>
      <c r="E175" s="2">
        <v>984</v>
      </c>
      <c r="F175" s="3" t="s">
        <v>38</v>
      </c>
      <c r="G175" s="3"/>
      <c r="H175" s="6"/>
      <c r="I175" s="6"/>
      <c r="J175" s="25">
        <f>SUM(J176+J182+J189)</f>
        <v>56880.899999999994</v>
      </c>
      <c r="K175" s="25">
        <f>SUM(K176+K182+K189)</f>
        <v>36866.899999999994</v>
      </c>
      <c r="L175" s="113">
        <f t="shared" si="15"/>
        <v>64.814199494030504</v>
      </c>
    </row>
    <row r="176" spans="1:12" ht="18.75" customHeight="1" x14ac:dyDescent="0.25">
      <c r="A176" s="20" t="s">
        <v>39</v>
      </c>
      <c r="B176" s="213" t="s">
        <v>123</v>
      </c>
      <c r="C176" s="214"/>
      <c r="D176" s="215"/>
      <c r="E176" s="16">
        <v>984</v>
      </c>
      <c r="F176" s="17" t="s">
        <v>122</v>
      </c>
      <c r="G176" s="17"/>
      <c r="H176" s="12"/>
      <c r="I176" s="12"/>
      <c r="J176" s="26">
        <f>SUM(J177)</f>
        <v>1701.7</v>
      </c>
      <c r="K176" s="26">
        <f>SUM(K177)</f>
        <v>1700.2</v>
      </c>
      <c r="L176" s="113">
        <f t="shared" si="15"/>
        <v>99.91185285302933</v>
      </c>
    </row>
    <row r="177" spans="1:12" s="5" customFormat="1" ht="61.5" customHeight="1" x14ac:dyDescent="0.25">
      <c r="A177" s="11" t="s">
        <v>40</v>
      </c>
      <c r="B177" s="182" t="s">
        <v>197</v>
      </c>
      <c r="C177" s="214"/>
      <c r="D177" s="215"/>
      <c r="E177" s="12">
        <v>984</v>
      </c>
      <c r="F177" s="13" t="s">
        <v>122</v>
      </c>
      <c r="G177" s="13" t="s">
        <v>198</v>
      </c>
      <c r="H177" s="12"/>
      <c r="I177" s="12"/>
      <c r="J177" s="19">
        <f>J178</f>
        <v>1701.7</v>
      </c>
      <c r="K177" s="19">
        <f>K178</f>
        <v>1700.2</v>
      </c>
      <c r="L177" s="113">
        <f t="shared" si="15"/>
        <v>99.91185285302933</v>
      </c>
    </row>
    <row r="178" spans="1:12" ht="18.75" customHeight="1" x14ac:dyDescent="0.25">
      <c r="A178" s="10" t="s">
        <v>41</v>
      </c>
      <c r="B178" s="179" t="s">
        <v>158</v>
      </c>
      <c r="C178" s="216"/>
      <c r="D178" s="217"/>
      <c r="E178" s="6">
        <v>984</v>
      </c>
      <c r="F178" s="7" t="s">
        <v>122</v>
      </c>
      <c r="G178" s="7" t="s">
        <v>198</v>
      </c>
      <c r="H178" s="6">
        <v>800</v>
      </c>
      <c r="I178" s="6"/>
      <c r="J178" s="15">
        <f t="shared" ref="J178:K180" si="19">SUM(J179)</f>
        <v>1701.7</v>
      </c>
      <c r="K178" s="15">
        <f t="shared" si="19"/>
        <v>1700.2</v>
      </c>
      <c r="L178" s="113">
        <f t="shared" si="15"/>
        <v>99.91185285302933</v>
      </c>
    </row>
    <row r="179" spans="1:12" ht="47.25" customHeight="1" x14ac:dyDescent="0.25">
      <c r="A179" s="10" t="s">
        <v>397</v>
      </c>
      <c r="B179" s="179" t="s">
        <v>400</v>
      </c>
      <c r="C179" s="180"/>
      <c r="D179" s="181"/>
      <c r="E179" s="6">
        <v>984</v>
      </c>
      <c r="F179" s="7" t="s">
        <v>122</v>
      </c>
      <c r="G179" s="7" t="s">
        <v>198</v>
      </c>
      <c r="H179" s="6">
        <v>810</v>
      </c>
      <c r="I179" s="6"/>
      <c r="J179" s="15">
        <f t="shared" si="19"/>
        <v>1701.7</v>
      </c>
      <c r="K179" s="15">
        <f t="shared" si="19"/>
        <v>1700.2</v>
      </c>
      <c r="L179" s="113">
        <f t="shared" si="15"/>
        <v>99.91185285302933</v>
      </c>
    </row>
    <row r="180" spans="1:12" s="5" customFormat="1" ht="17.25" customHeight="1" x14ac:dyDescent="0.25">
      <c r="A180" s="11" t="s">
        <v>398</v>
      </c>
      <c r="B180" s="210" t="s">
        <v>401</v>
      </c>
      <c r="C180" s="211"/>
      <c r="D180" s="212"/>
      <c r="E180" s="12">
        <v>984</v>
      </c>
      <c r="F180" s="13" t="s">
        <v>122</v>
      </c>
      <c r="G180" s="13" t="s">
        <v>198</v>
      </c>
      <c r="H180" s="12">
        <v>810</v>
      </c>
      <c r="I180" s="12">
        <v>240</v>
      </c>
      <c r="J180" s="19">
        <f t="shared" si="19"/>
        <v>1701.7</v>
      </c>
      <c r="K180" s="19">
        <f t="shared" si="19"/>
        <v>1700.2</v>
      </c>
      <c r="L180" s="113">
        <f t="shared" si="15"/>
        <v>99.91185285302933</v>
      </c>
    </row>
    <row r="181" spans="1:12" ht="48" customHeight="1" x14ac:dyDescent="0.25">
      <c r="A181" s="10" t="s">
        <v>399</v>
      </c>
      <c r="B181" s="207" t="s">
        <v>402</v>
      </c>
      <c r="C181" s="208"/>
      <c r="D181" s="209"/>
      <c r="E181" s="6">
        <v>984</v>
      </c>
      <c r="F181" s="7" t="s">
        <v>122</v>
      </c>
      <c r="G181" s="7" t="s">
        <v>198</v>
      </c>
      <c r="H181" s="6">
        <v>810</v>
      </c>
      <c r="I181" s="6">
        <v>242</v>
      </c>
      <c r="J181" s="15">
        <v>1701.7</v>
      </c>
      <c r="K181" s="6">
        <v>1700.2</v>
      </c>
      <c r="L181" s="113">
        <f t="shared" si="15"/>
        <v>99.91185285302933</v>
      </c>
    </row>
    <row r="182" spans="1:12" s="93" customFormat="1" ht="19.5" customHeight="1" x14ac:dyDescent="0.25">
      <c r="A182" s="92" t="s">
        <v>42</v>
      </c>
      <c r="B182" s="218" t="s">
        <v>199</v>
      </c>
      <c r="C182" s="219"/>
      <c r="D182" s="220"/>
      <c r="E182" s="90">
        <v>984</v>
      </c>
      <c r="F182" s="58" t="s">
        <v>132</v>
      </c>
      <c r="G182" s="58"/>
      <c r="H182" s="90"/>
      <c r="I182" s="90"/>
      <c r="J182" s="91">
        <f>SUM(J183)</f>
        <v>55076.2</v>
      </c>
      <c r="K182" s="91">
        <f>SUM(K183)</f>
        <v>35115.199999999997</v>
      </c>
      <c r="L182" s="113">
        <f t="shared" si="15"/>
        <v>63.757485084301379</v>
      </c>
    </row>
    <row r="183" spans="1:12" s="63" customFormat="1" ht="80.25" customHeight="1" x14ac:dyDescent="0.25">
      <c r="A183" s="55" t="s">
        <v>45</v>
      </c>
      <c r="B183" s="122" t="s">
        <v>200</v>
      </c>
      <c r="C183" s="221"/>
      <c r="D183" s="222"/>
      <c r="E183" s="56">
        <v>984</v>
      </c>
      <c r="F183" s="57" t="s">
        <v>132</v>
      </c>
      <c r="G183" s="57" t="s">
        <v>201</v>
      </c>
      <c r="H183" s="56"/>
      <c r="I183" s="56"/>
      <c r="J183" s="67">
        <f>J184</f>
        <v>55076.2</v>
      </c>
      <c r="K183" s="67">
        <f>K184</f>
        <v>35115.199999999997</v>
      </c>
      <c r="L183" s="113">
        <f t="shared" si="15"/>
        <v>63.757485084301379</v>
      </c>
    </row>
    <row r="184" spans="1:12" ht="22.5" customHeight="1" x14ac:dyDescent="0.25">
      <c r="A184" s="10" t="s">
        <v>46</v>
      </c>
      <c r="B184" s="125" t="s">
        <v>159</v>
      </c>
      <c r="C184" s="149"/>
      <c r="D184" s="150"/>
      <c r="E184" s="6">
        <v>984</v>
      </c>
      <c r="F184" s="7" t="s">
        <v>132</v>
      </c>
      <c r="G184" s="7" t="s">
        <v>201</v>
      </c>
      <c r="H184" s="6">
        <v>200</v>
      </c>
      <c r="I184" s="6"/>
      <c r="J184" s="15">
        <f t="shared" ref="J184:K187" si="20">SUM(J185)</f>
        <v>55076.2</v>
      </c>
      <c r="K184" s="15">
        <f t="shared" si="20"/>
        <v>35115.199999999997</v>
      </c>
      <c r="L184" s="113">
        <f t="shared" si="15"/>
        <v>63.757485084301379</v>
      </c>
    </row>
    <row r="185" spans="1:12" ht="32.25" customHeight="1" x14ac:dyDescent="0.25">
      <c r="A185" s="10" t="s">
        <v>403</v>
      </c>
      <c r="B185" s="125" t="s">
        <v>314</v>
      </c>
      <c r="C185" s="126"/>
      <c r="D185" s="127"/>
      <c r="E185" s="6">
        <v>984</v>
      </c>
      <c r="F185" s="7" t="s">
        <v>132</v>
      </c>
      <c r="G185" s="7" t="s">
        <v>201</v>
      </c>
      <c r="H185" s="6">
        <v>240</v>
      </c>
      <c r="I185" s="6"/>
      <c r="J185" s="15">
        <f t="shared" si="20"/>
        <v>55076.2</v>
      </c>
      <c r="K185" s="15">
        <f t="shared" si="20"/>
        <v>35115.199999999997</v>
      </c>
      <c r="L185" s="113">
        <f t="shared" si="15"/>
        <v>63.757485084301379</v>
      </c>
    </row>
    <row r="186" spans="1:12" ht="32.25" customHeight="1" x14ac:dyDescent="0.25">
      <c r="A186" s="10" t="s">
        <v>404</v>
      </c>
      <c r="B186" s="125" t="s">
        <v>315</v>
      </c>
      <c r="C186" s="126"/>
      <c r="D186" s="127"/>
      <c r="E186" s="6">
        <v>984</v>
      </c>
      <c r="F186" s="7" t="s">
        <v>132</v>
      </c>
      <c r="G186" s="7" t="s">
        <v>201</v>
      </c>
      <c r="H186" s="6">
        <v>244</v>
      </c>
      <c r="I186" s="6"/>
      <c r="J186" s="15">
        <f t="shared" si="20"/>
        <v>55076.2</v>
      </c>
      <c r="K186" s="15">
        <f t="shared" si="20"/>
        <v>35115.199999999997</v>
      </c>
      <c r="L186" s="113">
        <f t="shared" si="15"/>
        <v>63.757485084301379</v>
      </c>
    </row>
    <row r="187" spans="1:12" s="5" customFormat="1" ht="15.75" customHeight="1" x14ac:dyDescent="0.25">
      <c r="A187" s="10" t="s">
        <v>405</v>
      </c>
      <c r="B187" s="128" t="s">
        <v>294</v>
      </c>
      <c r="C187" s="129"/>
      <c r="D187" s="130"/>
      <c r="E187" s="12">
        <v>984</v>
      </c>
      <c r="F187" s="13" t="s">
        <v>132</v>
      </c>
      <c r="G187" s="13" t="s">
        <v>201</v>
      </c>
      <c r="H187" s="12">
        <v>244</v>
      </c>
      <c r="I187" s="12">
        <v>220</v>
      </c>
      <c r="J187" s="19">
        <f t="shared" si="20"/>
        <v>55076.2</v>
      </c>
      <c r="K187" s="19">
        <f t="shared" si="20"/>
        <v>35115.199999999997</v>
      </c>
      <c r="L187" s="113">
        <f t="shared" si="15"/>
        <v>63.757485084301379</v>
      </c>
    </row>
    <row r="188" spans="1:12" s="59" customFormat="1" ht="17.25" customHeight="1" x14ac:dyDescent="0.25">
      <c r="A188" s="60" t="s">
        <v>406</v>
      </c>
      <c r="B188" s="131" t="s">
        <v>293</v>
      </c>
      <c r="C188" s="132"/>
      <c r="D188" s="133"/>
      <c r="E188" s="61">
        <v>984</v>
      </c>
      <c r="F188" s="62" t="s">
        <v>132</v>
      </c>
      <c r="G188" s="62" t="s">
        <v>201</v>
      </c>
      <c r="H188" s="61">
        <v>244</v>
      </c>
      <c r="I188" s="61">
        <v>226</v>
      </c>
      <c r="J188" s="64">
        <v>55076.2</v>
      </c>
      <c r="K188" s="61">
        <v>35115.199999999997</v>
      </c>
      <c r="L188" s="113">
        <f t="shared" si="15"/>
        <v>63.757485084301379</v>
      </c>
    </row>
    <row r="189" spans="1:12" s="5" customFormat="1" ht="15.75" customHeight="1" x14ac:dyDescent="0.25">
      <c r="A189" s="20" t="s">
        <v>121</v>
      </c>
      <c r="B189" s="201" t="s">
        <v>43</v>
      </c>
      <c r="C189" s="201"/>
      <c r="D189" s="201"/>
      <c r="E189" s="16">
        <v>984</v>
      </c>
      <c r="F189" s="17" t="s">
        <v>44</v>
      </c>
      <c r="G189" s="12"/>
      <c r="H189" s="12"/>
      <c r="I189" s="12"/>
      <c r="J189" s="26">
        <f t="shared" ref="J189:K194" si="21">SUM(J190)</f>
        <v>103</v>
      </c>
      <c r="K189" s="26">
        <f t="shared" si="21"/>
        <v>51.5</v>
      </c>
      <c r="L189" s="113">
        <f t="shared" si="15"/>
        <v>50</v>
      </c>
    </row>
    <row r="190" spans="1:12" ht="48.75" customHeight="1" x14ac:dyDescent="0.25">
      <c r="A190" s="11" t="s">
        <v>156</v>
      </c>
      <c r="B190" s="137" t="s">
        <v>202</v>
      </c>
      <c r="C190" s="138"/>
      <c r="D190" s="139"/>
      <c r="E190" s="12">
        <v>984</v>
      </c>
      <c r="F190" s="13" t="s">
        <v>44</v>
      </c>
      <c r="G190" s="12">
        <v>7950007</v>
      </c>
      <c r="H190" s="12"/>
      <c r="I190" s="12"/>
      <c r="J190" s="19">
        <f t="shared" si="21"/>
        <v>103</v>
      </c>
      <c r="K190" s="19">
        <f t="shared" si="21"/>
        <v>51.5</v>
      </c>
      <c r="L190" s="113">
        <f t="shared" si="15"/>
        <v>50</v>
      </c>
    </row>
    <row r="191" spans="1:12" s="8" customFormat="1" ht="22.5" customHeight="1" x14ac:dyDescent="0.25">
      <c r="A191" s="10" t="s">
        <v>157</v>
      </c>
      <c r="B191" s="125" t="s">
        <v>159</v>
      </c>
      <c r="C191" s="149"/>
      <c r="D191" s="150"/>
      <c r="E191" s="6">
        <v>984</v>
      </c>
      <c r="F191" s="7" t="s">
        <v>44</v>
      </c>
      <c r="G191" s="6">
        <v>7950007</v>
      </c>
      <c r="H191" s="6">
        <v>200</v>
      </c>
      <c r="I191" s="6"/>
      <c r="J191" s="15">
        <f t="shared" si="21"/>
        <v>103</v>
      </c>
      <c r="K191" s="15">
        <f t="shared" si="21"/>
        <v>51.5</v>
      </c>
      <c r="L191" s="113">
        <f t="shared" si="15"/>
        <v>50</v>
      </c>
    </row>
    <row r="192" spans="1:12" s="8" customFormat="1" ht="31.5" customHeight="1" x14ac:dyDescent="0.25">
      <c r="A192" s="10" t="s">
        <v>407</v>
      </c>
      <c r="B192" s="125" t="s">
        <v>314</v>
      </c>
      <c r="C192" s="126"/>
      <c r="D192" s="127"/>
      <c r="E192" s="6">
        <v>984</v>
      </c>
      <c r="F192" s="7" t="s">
        <v>44</v>
      </c>
      <c r="G192" s="6">
        <v>7950007</v>
      </c>
      <c r="H192" s="6">
        <v>240</v>
      </c>
      <c r="I192" s="6"/>
      <c r="J192" s="15">
        <f t="shared" si="21"/>
        <v>103</v>
      </c>
      <c r="K192" s="15">
        <f t="shared" si="21"/>
        <v>51.5</v>
      </c>
      <c r="L192" s="113">
        <f t="shared" si="15"/>
        <v>50</v>
      </c>
    </row>
    <row r="193" spans="1:12" s="8" customFormat="1" ht="31.5" customHeight="1" x14ac:dyDescent="0.25">
      <c r="A193" s="10" t="s">
        <v>408</v>
      </c>
      <c r="B193" s="125" t="s">
        <v>315</v>
      </c>
      <c r="C193" s="126"/>
      <c r="D193" s="127"/>
      <c r="E193" s="6">
        <v>984</v>
      </c>
      <c r="F193" s="7" t="s">
        <v>44</v>
      </c>
      <c r="G193" s="6">
        <v>7950007</v>
      </c>
      <c r="H193" s="6">
        <v>244</v>
      </c>
      <c r="I193" s="6"/>
      <c r="J193" s="15">
        <f t="shared" si="21"/>
        <v>103</v>
      </c>
      <c r="K193" s="15">
        <f t="shared" si="21"/>
        <v>51.5</v>
      </c>
      <c r="L193" s="113">
        <f t="shared" si="15"/>
        <v>50</v>
      </c>
    </row>
    <row r="194" spans="1:12" s="4" customFormat="1" ht="17.25" customHeight="1" x14ac:dyDescent="0.25">
      <c r="A194" s="11" t="s">
        <v>409</v>
      </c>
      <c r="B194" s="128" t="s">
        <v>294</v>
      </c>
      <c r="C194" s="129"/>
      <c r="D194" s="130"/>
      <c r="E194" s="12">
        <v>984</v>
      </c>
      <c r="F194" s="13" t="s">
        <v>44</v>
      </c>
      <c r="G194" s="12">
        <v>7950007</v>
      </c>
      <c r="H194" s="12">
        <v>244</v>
      </c>
      <c r="I194" s="12">
        <v>220</v>
      </c>
      <c r="J194" s="19">
        <f t="shared" si="21"/>
        <v>103</v>
      </c>
      <c r="K194" s="19">
        <f t="shared" si="21"/>
        <v>51.5</v>
      </c>
      <c r="L194" s="113">
        <f t="shared" si="15"/>
        <v>50</v>
      </c>
    </row>
    <row r="195" spans="1:12" s="8" customFormat="1" ht="16.5" customHeight="1" x14ac:dyDescent="0.25">
      <c r="A195" s="10" t="s">
        <v>410</v>
      </c>
      <c r="B195" s="125" t="s">
        <v>293</v>
      </c>
      <c r="C195" s="126"/>
      <c r="D195" s="127"/>
      <c r="E195" s="6">
        <v>984</v>
      </c>
      <c r="F195" s="7" t="s">
        <v>44</v>
      </c>
      <c r="G195" s="6">
        <v>7950007</v>
      </c>
      <c r="H195" s="6">
        <v>244</v>
      </c>
      <c r="I195" s="6">
        <v>226</v>
      </c>
      <c r="J195" s="15">
        <v>103</v>
      </c>
      <c r="K195" s="6">
        <v>51.5</v>
      </c>
      <c r="L195" s="113">
        <f t="shared" si="15"/>
        <v>50</v>
      </c>
    </row>
    <row r="196" spans="1:12" s="8" customFormat="1" ht="19.5" customHeight="1" x14ac:dyDescent="0.25">
      <c r="A196" s="9" t="s">
        <v>104</v>
      </c>
      <c r="B196" s="159" t="s">
        <v>100</v>
      </c>
      <c r="C196" s="225"/>
      <c r="D196" s="226"/>
      <c r="E196" s="2">
        <v>984</v>
      </c>
      <c r="F196" s="3" t="s">
        <v>103</v>
      </c>
      <c r="G196" s="2"/>
      <c r="H196" s="2"/>
      <c r="I196" s="2"/>
      <c r="J196" s="25">
        <f>J197</f>
        <v>173545.7</v>
      </c>
      <c r="K196" s="25">
        <f>K197</f>
        <v>67377.2</v>
      </c>
      <c r="L196" s="113">
        <f t="shared" si="15"/>
        <v>38.823894801196452</v>
      </c>
    </row>
    <row r="197" spans="1:12" s="5" customFormat="1" ht="15" customHeight="1" x14ac:dyDescent="0.25">
      <c r="A197" s="9" t="s">
        <v>101</v>
      </c>
      <c r="B197" s="197" t="s">
        <v>105</v>
      </c>
      <c r="C197" s="198"/>
      <c r="D197" s="199"/>
      <c r="E197" s="2">
        <v>984</v>
      </c>
      <c r="F197" s="3" t="s">
        <v>47</v>
      </c>
      <c r="G197" s="6"/>
      <c r="H197" s="6"/>
      <c r="I197" s="6"/>
      <c r="J197" s="25">
        <f>SUM(J198+J207+J220+J230+J238+J244+J250+J256+J263+J276+J283+J294+J306+J213+J312)</f>
        <v>173545.7</v>
      </c>
      <c r="K197" s="25">
        <f>SUM(K198+K207+K220+K230+K238+K244+K250+K256+K263+K276+K283+K294+K306+K213+K312)</f>
        <v>67377.2</v>
      </c>
      <c r="L197" s="113">
        <f t="shared" si="15"/>
        <v>38.823894801196452</v>
      </c>
    </row>
    <row r="198" spans="1:12" s="63" customFormat="1" ht="17.25" customHeight="1" x14ac:dyDescent="0.25">
      <c r="A198" s="55" t="s">
        <v>106</v>
      </c>
      <c r="B198" s="187" t="s">
        <v>613</v>
      </c>
      <c r="C198" s="252"/>
      <c r="D198" s="253"/>
      <c r="E198" s="68">
        <v>984</v>
      </c>
      <c r="F198" s="69" t="s">
        <v>47</v>
      </c>
      <c r="G198" s="69" t="s">
        <v>610</v>
      </c>
      <c r="H198" s="70"/>
      <c r="I198" s="70"/>
      <c r="J198" s="67">
        <f>J199+J203</f>
        <v>15690.4</v>
      </c>
      <c r="K198" s="67">
        <f>K199+K203</f>
        <v>15690.4</v>
      </c>
      <c r="L198" s="113">
        <f t="shared" si="15"/>
        <v>100</v>
      </c>
    </row>
    <row r="199" spans="1:12" s="63" customFormat="1" ht="16.5" customHeight="1" x14ac:dyDescent="0.25">
      <c r="A199" s="60" t="s">
        <v>107</v>
      </c>
      <c r="B199" s="125" t="s">
        <v>159</v>
      </c>
      <c r="C199" s="149"/>
      <c r="D199" s="150"/>
      <c r="E199" s="71">
        <v>984</v>
      </c>
      <c r="F199" s="72" t="s">
        <v>47</v>
      </c>
      <c r="G199" s="72" t="s">
        <v>610</v>
      </c>
      <c r="H199" s="70">
        <v>200</v>
      </c>
      <c r="I199" s="70"/>
      <c r="J199" s="64">
        <f t="shared" ref="J199:K201" si="22">J200</f>
        <v>15564.8</v>
      </c>
      <c r="K199" s="64">
        <f t="shared" si="22"/>
        <v>15564.8</v>
      </c>
      <c r="L199" s="113">
        <f t="shared" si="15"/>
        <v>100</v>
      </c>
    </row>
    <row r="200" spans="1:12" s="63" customFormat="1" ht="33" customHeight="1" x14ac:dyDescent="0.25">
      <c r="A200" s="60" t="s">
        <v>411</v>
      </c>
      <c r="B200" s="125" t="s">
        <v>314</v>
      </c>
      <c r="C200" s="126"/>
      <c r="D200" s="127"/>
      <c r="E200" s="71">
        <v>984</v>
      </c>
      <c r="F200" s="72" t="s">
        <v>47</v>
      </c>
      <c r="G200" s="72" t="s">
        <v>610</v>
      </c>
      <c r="H200" s="70">
        <v>240</v>
      </c>
      <c r="I200" s="70"/>
      <c r="J200" s="64">
        <f t="shared" si="22"/>
        <v>15564.8</v>
      </c>
      <c r="K200" s="64">
        <f t="shared" si="22"/>
        <v>15564.8</v>
      </c>
      <c r="L200" s="113">
        <f t="shared" si="15"/>
        <v>100</v>
      </c>
    </row>
    <row r="201" spans="1:12" s="63" customFormat="1" ht="31.5" customHeight="1" x14ac:dyDescent="0.25">
      <c r="A201" s="60" t="s">
        <v>412</v>
      </c>
      <c r="B201" s="125" t="s">
        <v>315</v>
      </c>
      <c r="C201" s="126"/>
      <c r="D201" s="127"/>
      <c r="E201" s="71">
        <v>984</v>
      </c>
      <c r="F201" s="72" t="s">
        <v>47</v>
      </c>
      <c r="G201" s="72" t="s">
        <v>610</v>
      </c>
      <c r="H201" s="70">
        <v>244</v>
      </c>
      <c r="I201" s="70"/>
      <c r="J201" s="64">
        <f t="shared" si="22"/>
        <v>15564.8</v>
      </c>
      <c r="K201" s="64">
        <f t="shared" si="22"/>
        <v>15564.8</v>
      </c>
      <c r="L201" s="113">
        <f t="shared" si="15"/>
        <v>100</v>
      </c>
    </row>
    <row r="202" spans="1:12" s="63" customFormat="1" ht="15" customHeight="1" x14ac:dyDescent="0.25">
      <c r="A202" s="60" t="s">
        <v>413</v>
      </c>
      <c r="B202" s="125" t="s">
        <v>293</v>
      </c>
      <c r="C202" s="126"/>
      <c r="D202" s="127"/>
      <c r="E202" s="71">
        <v>984</v>
      </c>
      <c r="F202" s="72" t="s">
        <v>47</v>
      </c>
      <c r="G202" s="72" t="s">
        <v>610</v>
      </c>
      <c r="H202" s="70">
        <v>244</v>
      </c>
      <c r="I202" s="70">
        <v>226</v>
      </c>
      <c r="J202" s="64">
        <v>15564.8</v>
      </c>
      <c r="K202" s="61">
        <v>15564.8</v>
      </c>
      <c r="L202" s="113">
        <f t="shared" si="15"/>
        <v>100</v>
      </c>
    </row>
    <row r="203" spans="1:12" s="63" customFormat="1" ht="15" customHeight="1" x14ac:dyDescent="0.25">
      <c r="A203" s="60" t="s">
        <v>648</v>
      </c>
      <c r="B203" s="254" t="s">
        <v>612</v>
      </c>
      <c r="C203" s="255"/>
      <c r="D203" s="256"/>
      <c r="E203" s="71">
        <v>984</v>
      </c>
      <c r="F203" s="72" t="s">
        <v>47</v>
      </c>
      <c r="G203" s="72" t="s">
        <v>610</v>
      </c>
      <c r="H203" s="70">
        <v>800</v>
      </c>
      <c r="I203" s="70"/>
      <c r="J203" s="64">
        <f t="shared" ref="J203:K205" si="23">J204</f>
        <v>125.6</v>
      </c>
      <c r="K203" s="64">
        <f t="shared" si="23"/>
        <v>125.6</v>
      </c>
      <c r="L203" s="113">
        <f t="shared" ref="L203:L266" si="24">SUM(K203/J203)*100</f>
        <v>100</v>
      </c>
    </row>
    <row r="204" spans="1:12" s="63" customFormat="1" ht="15" customHeight="1" x14ac:dyDescent="0.25">
      <c r="A204" s="60" t="s">
        <v>649</v>
      </c>
      <c r="B204" s="254" t="s">
        <v>611</v>
      </c>
      <c r="C204" s="255"/>
      <c r="D204" s="256"/>
      <c r="E204" s="77">
        <v>984</v>
      </c>
      <c r="F204" s="78" t="s">
        <v>47</v>
      </c>
      <c r="G204" s="78" t="s">
        <v>610</v>
      </c>
      <c r="H204" s="61">
        <v>830</v>
      </c>
      <c r="I204" s="61"/>
      <c r="J204" s="64">
        <f t="shared" si="23"/>
        <v>125.6</v>
      </c>
      <c r="K204" s="64">
        <f t="shared" si="23"/>
        <v>125.6</v>
      </c>
      <c r="L204" s="113">
        <f t="shared" si="24"/>
        <v>100</v>
      </c>
    </row>
    <row r="205" spans="1:12" s="63" customFormat="1" ht="111.75" customHeight="1" x14ac:dyDescent="0.25">
      <c r="A205" s="60" t="s">
        <v>650</v>
      </c>
      <c r="B205" s="257" t="s">
        <v>609</v>
      </c>
      <c r="C205" s="258"/>
      <c r="D205" s="259"/>
      <c r="E205" s="71">
        <v>984</v>
      </c>
      <c r="F205" s="72" t="s">
        <v>47</v>
      </c>
      <c r="G205" s="72" t="s">
        <v>610</v>
      </c>
      <c r="H205" s="70">
        <v>831</v>
      </c>
      <c r="I205" s="70"/>
      <c r="J205" s="64">
        <f t="shared" si="23"/>
        <v>125.6</v>
      </c>
      <c r="K205" s="64">
        <f t="shared" si="23"/>
        <v>125.6</v>
      </c>
      <c r="L205" s="113">
        <f t="shared" si="24"/>
        <v>100</v>
      </c>
    </row>
    <row r="206" spans="1:12" s="63" customFormat="1" ht="16.5" customHeight="1" x14ac:dyDescent="0.25">
      <c r="A206" s="60" t="s">
        <v>651</v>
      </c>
      <c r="B206" s="131" t="s">
        <v>330</v>
      </c>
      <c r="C206" s="132"/>
      <c r="D206" s="133"/>
      <c r="E206" s="71">
        <v>984</v>
      </c>
      <c r="F206" s="72" t="s">
        <v>47</v>
      </c>
      <c r="G206" s="72" t="s">
        <v>610</v>
      </c>
      <c r="H206" s="70">
        <v>831</v>
      </c>
      <c r="I206" s="70">
        <v>290</v>
      </c>
      <c r="J206" s="64">
        <v>125.6</v>
      </c>
      <c r="K206" s="61">
        <v>125.6</v>
      </c>
      <c r="L206" s="113">
        <f t="shared" si="24"/>
        <v>100</v>
      </c>
    </row>
    <row r="207" spans="1:12" s="5" customFormat="1" ht="47.25" customHeight="1" x14ac:dyDescent="0.25">
      <c r="A207" s="11" t="s">
        <v>108</v>
      </c>
      <c r="B207" s="137" t="s">
        <v>208</v>
      </c>
      <c r="C207" s="157"/>
      <c r="D207" s="158"/>
      <c r="E207" s="42">
        <v>984</v>
      </c>
      <c r="F207" s="43" t="s">
        <v>47</v>
      </c>
      <c r="G207" s="43" t="s">
        <v>211</v>
      </c>
      <c r="H207" s="43"/>
      <c r="I207" s="43"/>
      <c r="J207" s="19">
        <f t="shared" ref="J207:K211" si="25">SUM(J208)</f>
        <v>49528.1</v>
      </c>
      <c r="K207" s="19">
        <f t="shared" si="25"/>
        <v>25407.200000000001</v>
      </c>
      <c r="L207" s="113">
        <f t="shared" si="24"/>
        <v>51.29855576935114</v>
      </c>
    </row>
    <row r="208" spans="1:12" s="5" customFormat="1" ht="21.75" customHeight="1" x14ac:dyDescent="0.25">
      <c r="A208" s="10" t="s">
        <v>109</v>
      </c>
      <c r="B208" s="125" t="s">
        <v>159</v>
      </c>
      <c r="C208" s="149"/>
      <c r="D208" s="150"/>
      <c r="E208" s="37">
        <v>984</v>
      </c>
      <c r="F208" s="30" t="s">
        <v>47</v>
      </c>
      <c r="G208" s="30" t="s">
        <v>211</v>
      </c>
      <c r="H208" s="30" t="s">
        <v>160</v>
      </c>
      <c r="I208" s="30"/>
      <c r="J208" s="15">
        <f t="shared" si="25"/>
        <v>49528.1</v>
      </c>
      <c r="K208" s="15">
        <f t="shared" si="25"/>
        <v>25407.200000000001</v>
      </c>
      <c r="L208" s="113">
        <f t="shared" si="24"/>
        <v>51.29855576935114</v>
      </c>
    </row>
    <row r="209" spans="1:12" s="5" customFormat="1" ht="31.5" customHeight="1" x14ac:dyDescent="0.25">
      <c r="A209" s="10" t="s">
        <v>414</v>
      </c>
      <c r="B209" s="125" t="s">
        <v>714</v>
      </c>
      <c r="C209" s="126"/>
      <c r="D209" s="127"/>
      <c r="E209" s="37">
        <v>984</v>
      </c>
      <c r="F209" s="30" t="s">
        <v>47</v>
      </c>
      <c r="G209" s="30" t="s">
        <v>211</v>
      </c>
      <c r="H209" s="30" t="s">
        <v>358</v>
      </c>
      <c r="I209" s="30"/>
      <c r="J209" s="15">
        <f t="shared" si="25"/>
        <v>49528.1</v>
      </c>
      <c r="K209" s="15">
        <f t="shared" si="25"/>
        <v>25407.200000000001</v>
      </c>
      <c r="L209" s="113">
        <f t="shared" si="24"/>
        <v>51.29855576935114</v>
      </c>
    </row>
    <row r="210" spans="1:12" s="5" customFormat="1" ht="30.75" customHeight="1" x14ac:dyDescent="0.25">
      <c r="A210" s="10" t="s">
        <v>415</v>
      </c>
      <c r="B210" s="125" t="s">
        <v>315</v>
      </c>
      <c r="C210" s="126"/>
      <c r="D210" s="127"/>
      <c r="E210" s="37">
        <v>984</v>
      </c>
      <c r="F210" s="30" t="s">
        <v>47</v>
      </c>
      <c r="G210" s="30" t="s">
        <v>211</v>
      </c>
      <c r="H210" s="30" t="s">
        <v>359</v>
      </c>
      <c r="I210" s="30"/>
      <c r="J210" s="15">
        <f t="shared" si="25"/>
        <v>49528.1</v>
      </c>
      <c r="K210" s="15">
        <f t="shared" si="25"/>
        <v>25407.200000000001</v>
      </c>
      <c r="L210" s="113">
        <f t="shared" si="24"/>
        <v>51.29855576935114</v>
      </c>
    </row>
    <row r="211" spans="1:12" s="5" customFormat="1" ht="15" customHeight="1" x14ac:dyDescent="0.25">
      <c r="A211" s="11" t="s">
        <v>416</v>
      </c>
      <c r="B211" s="128" t="s">
        <v>294</v>
      </c>
      <c r="C211" s="129"/>
      <c r="D211" s="130"/>
      <c r="E211" s="42">
        <v>984</v>
      </c>
      <c r="F211" s="43" t="s">
        <v>47</v>
      </c>
      <c r="G211" s="43" t="s">
        <v>211</v>
      </c>
      <c r="H211" s="43" t="s">
        <v>359</v>
      </c>
      <c r="I211" s="43" t="s">
        <v>357</v>
      </c>
      <c r="J211" s="19">
        <f t="shared" si="25"/>
        <v>49528.1</v>
      </c>
      <c r="K211" s="19">
        <f t="shared" si="25"/>
        <v>25407.200000000001</v>
      </c>
      <c r="L211" s="113">
        <f t="shared" si="24"/>
        <v>51.29855576935114</v>
      </c>
    </row>
    <row r="212" spans="1:12" s="5" customFormat="1" ht="18" customHeight="1" x14ac:dyDescent="0.25">
      <c r="A212" s="94" t="s">
        <v>417</v>
      </c>
      <c r="B212" s="233" t="s">
        <v>293</v>
      </c>
      <c r="C212" s="234"/>
      <c r="D212" s="235"/>
      <c r="E212" s="37">
        <v>984</v>
      </c>
      <c r="F212" s="30" t="s">
        <v>47</v>
      </c>
      <c r="G212" s="30" t="s">
        <v>211</v>
      </c>
      <c r="H212" s="30" t="s">
        <v>359</v>
      </c>
      <c r="I212" s="30" t="s">
        <v>356</v>
      </c>
      <c r="J212" s="45">
        <v>49528.1</v>
      </c>
      <c r="K212" s="6">
        <v>25407.200000000001</v>
      </c>
      <c r="L212" s="113">
        <f t="shared" si="24"/>
        <v>51.29855576935114</v>
      </c>
    </row>
    <row r="213" spans="1:12" s="5" customFormat="1" ht="48" customHeight="1" x14ac:dyDescent="0.25">
      <c r="A213" s="99" t="s">
        <v>111</v>
      </c>
      <c r="B213" s="228" t="s">
        <v>653</v>
      </c>
      <c r="C213" s="228"/>
      <c r="D213" s="228"/>
      <c r="E213" s="100">
        <v>984</v>
      </c>
      <c r="F213" s="30" t="s">
        <v>47</v>
      </c>
      <c r="G213" s="100">
        <v>6009010</v>
      </c>
      <c r="H213" s="100"/>
      <c r="I213" s="100"/>
      <c r="J213" s="100">
        <f t="shared" ref="J213:K215" si="26">J214</f>
        <v>22706.3</v>
      </c>
      <c r="K213" s="110">
        <f t="shared" si="26"/>
        <v>0</v>
      </c>
      <c r="L213" s="113">
        <f t="shared" si="24"/>
        <v>0</v>
      </c>
    </row>
    <row r="214" spans="1:12" s="5" customFormat="1" ht="18.75" customHeight="1" x14ac:dyDescent="0.25">
      <c r="A214" s="101" t="s">
        <v>262</v>
      </c>
      <c r="B214" s="227" t="s">
        <v>267</v>
      </c>
      <c r="C214" s="227"/>
      <c r="D214" s="227"/>
      <c r="E214" s="102">
        <v>984</v>
      </c>
      <c r="F214" s="30" t="s">
        <v>47</v>
      </c>
      <c r="G214" s="102">
        <v>6009010</v>
      </c>
      <c r="H214" s="102">
        <v>200</v>
      </c>
      <c r="I214" s="102"/>
      <c r="J214" s="102">
        <f t="shared" si="26"/>
        <v>22706.3</v>
      </c>
      <c r="K214" s="111">
        <f t="shared" si="26"/>
        <v>0</v>
      </c>
      <c r="L214" s="113">
        <f t="shared" si="24"/>
        <v>0</v>
      </c>
    </row>
    <row r="215" spans="1:12" s="5" customFormat="1" ht="32.25" customHeight="1" x14ac:dyDescent="0.25">
      <c r="A215" s="101" t="s">
        <v>421</v>
      </c>
      <c r="B215" s="227" t="s">
        <v>314</v>
      </c>
      <c r="C215" s="227"/>
      <c r="D215" s="227"/>
      <c r="E215" s="102">
        <v>984</v>
      </c>
      <c r="F215" s="30" t="s">
        <v>47</v>
      </c>
      <c r="G215" s="102">
        <v>6009010</v>
      </c>
      <c r="H215" s="102">
        <v>240</v>
      </c>
      <c r="I215" s="102"/>
      <c r="J215" s="102">
        <f t="shared" si="26"/>
        <v>22706.3</v>
      </c>
      <c r="K215" s="111">
        <f t="shared" si="26"/>
        <v>0</v>
      </c>
      <c r="L215" s="113">
        <f t="shared" si="24"/>
        <v>0</v>
      </c>
    </row>
    <row r="216" spans="1:12" s="5" customFormat="1" ht="35.25" customHeight="1" x14ac:dyDescent="0.25">
      <c r="A216" s="101" t="s">
        <v>422</v>
      </c>
      <c r="B216" s="227" t="s">
        <v>315</v>
      </c>
      <c r="C216" s="227"/>
      <c r="D216" s="227"/>
      <c r="E216" s="102">
        <v>984</v>
      </c>
      <c r="F216" s="30" t="s">
        <v>47</v>
      </c>
      <c r="G216" s="102">
        <v>6009010</v>
      </c>
      <c r="H216" s="102">
        <v>244</v>
      </c>
      <c r="I216" s="102"/>
      <c r="J216" s="102">
        <f>J217+J219</f>
        <v>22706.3</v>
      </c>
      <c r="K216" s="111">
        <f>K217+K219</f>
        <v>0</v>
      </c>
      <c r="L216" s="113">
        <f t="shared" si="24"/>
        <v>0</v>
      </c>
    </row>
    <row r="217" spans="1:12" s="5" customFormat="1" ht="18" customHeight="1" x14ac:dyDescent="0.25">
      <c r="A217" s="99" t="s">
        <v>423</v>
      </c>
      <c r="B217" s="228" t="s">
        <v>654</v>
      </c>
      <c r="C217" s="228"/>
      <c r="D217" s="228"/>
      <c r="E217" s="103">
        <v>984</v>
      </c>
      <c r="F217" s="30" t="s">
        <v>47</v>
      </c>
      <c r="G217" s="103">
        <v>6009010</v>
      </c>
      <c r="H217" s="103">
        <v>244</v>
      </c>
      <c r="I217" s="103">
        <v>220</v>
      </c>
      <c r="J217" s="110">
        <f>J218</f>
        <v>10382</v>
      </c>
      <c r="K217" s="110">
        <f>K218</f>
        <v>0</v>
      </c>
      <c r="L217" s="113">
        <f t="shared" si="24"/>
        <v>0</v>
      </c>
    </row>
    <row r="218" spans="1:12" s="5" customFormat="1" ht="18" customHeight="1" x14ac:dyDescent="0.25">
      <c r="A218" s="99" t="s">
        <v>424</v>
      </c>
      <c r="B218" s="227" t="s">
        <v>293</v>
      </c>
      <c r="C218" s="227"/>
      <c r="D218" s="227"/>
      <c r="E218" s="104">
        <v>984</v>
      </c>
      <c r="F218" s="30" t="s">
        <v>47</v>
      </c>
      <c r="G218" s="104">
        <v>6009010</v>
      </c>
      <c r="H218" s="104">
        <v>244</v>
      </c>
      <c r="I218" s="104">
        <v>226</v>
      </c>
      <c r="J218" s="111">
        <v>10382</v>
      </c>
      <c r="K218" s="15">
        <v>0</v>
      </c>
      <c r="L218" s="113">
        <f t="shared" si="24"/>
        <v>0</v>
      </c>
    </row>
    <row r="219" spans="1:12" s="5" customFormat="1" ht="18" customHeight="1" x14ac:dyDescent="0.25">
      <c r="A219" s="99" t="s">
        <v>655</v>
      </c>
      <c r="B219" s="228" t="s">
        <v>418</v>
      </c>
      <c r="C219" s="228"/>
      <c r="D219" s="228"/>
      <c r="E219" s="103">
        <v>984</v>
      </c>
      <c r="F219" s="29" t="s">
        <v>47</v>
      </c>
      <c r="G219" s="103">
        <v>6009010</v>
      </c>
      <c r="H219" s="103">
        <v>244</v>
      </c>
      <c r="I219" s="103">
        <v>310</v>
      </c>
      <c r="J219" s="100">
        <v>12324.3</v>
      </c>
      <c r="K219" s="19">
        <v>0</v>
      </c>
      <c r="L219" s="113">
        <f t="shared" si="24"/>
        <v>0</v>
      </c>
    </row>
    <row r="220" spans="1:12" s="5" customFormat="1" ht="96" customHeight="1" x14ac:dyDescent="0.25">
      <c r="A220" s="95" t="s">
        <v>112</v>
      </c>
      <c r="B220" s="260" t="s">
        <v>277</v>
      </c>
      <c r="C220" s="261"/>
      <c r="D220" s="262"/>
      <c r="E220" s="96">
        <v>984</v>
      </c>
      <c r="F220" s="97" t="s">
        <v>47</v>
      </c>
      <c r="G220" s="97" t="s">
        <v>203</v>
      </c>
      <c r="H220" s="97"/>
      <c r="I220" s="97"/>
      <c r="J220" s="98">
        <f>J221+J226</f>
        <v>18414</v>
      </c>
      <c r="K220" s="98">
        <f>K221+K226</f>
        <v>9276.8000000000011</v>
      </c>
      <c r="L220" s="113">
        <f t="shared" si="24"/>
        <v>50.379059411317485</v>
      </c>
    </row>
    <row r="221" spans="1:12" ht="21" customHeight="1" x14ac:dyDescent="0.25">
      <c r="A221" s="10" t="s">
        <v>113</v>
      </c>
      <c r="B221" s="125" t="s">
        <v>159</v>
      </c>
      <c r="C221" s="149"/>
      <c r="D221" s="150"/>
      <c r="E221" s="36">
        <v>984</v>
      </c>
      <c r="F221" s="28" t="s">
        <v>47</v>
      </c>
      <c r="G221" s="28" t="s">
        <v>203</v>
      </c>
      <c r="H221" s="28" t="s">
        <v>160</v>
      </c>
      <c r="I221" s="28"/>
      <c r="J221" s="47">
        <f t="shared" ref="J221:K224" si="27">SUM(J222)</f>
        <v>18268.8</v>
      </c>
      <c r="K221" s="47">
        <f t="shared" si="27"/>
        <v>9131.6</v>
      </c>
      <c r="L221" s="113">
        <f t="shared" si="24"/>
        <v>49.98467332282361</v>
      </c>
    </row>
    <row r="222" spans="1:12" ht="30" customHeight="1" x14ac:dyDescent="0.25">
      <c r="A222" s="10" t="s">
        <v>425</v>
      </c>
      <c r="B222" s="125" t="s">
        <v>314</v>
      </c>
      <c r="C222" s="126"/>
      <c r="D222" s="127"/>
      <c r="E222" s="36">
        <v>984</v>
      </c>
      <c r="F222" s="28" t="s">
        <v>47</v>
      </c>
      <c r="G222" s="28" t="s">
        <v>203</v>
      </c>
      <c r="H222" s="28" t="s">
        <v>358</v>
      </c>
      <c r="I222" s="28"/>
      <c r="J222" s="47">
        <f t="shared" si="27"/>
        <v>18268.8</v>
      </c>
      <c r="K222" s="47">
        <f t="shared" si="27"/>
        <v>9131.6</v>
      </c>
      <c r="L222" s="113">
        <f t="shared" si="24"/>
        <v>49.98467332282361</v>
      </c>
    </row>
    <row r="223" spans="1:12" ht="30" customHeight="1" x14ac:dyDescent="0.25">
      <c r="A223" s="10" t="s">
        <v>426</v>
      </c>
      <c r="B223" s="125" t="s">
        <v>315</v>
      </c>
      <c r="C223" s="126"/>
      <c r="D223" s="127"/>
      <c r="E223" s="36">
        <v>984</v>
      </c>
      <c r="F223" s="28" t="s">
        <v>47</v>
      </c>
      <c r="G223" s="28" t="s">
        <v>203</v>
      </c>
      <c r="H223" s="28" t="s">
        <v>359</v>
      </c>
      <c r="I223" s="28"/>
      <c r="J223" s="47">
        <f t="shared" si="27"/>
        <v>18268.8</v>
      </c>
      <c r="K223" s="47">
        <f t="shared" si="27"/>
        <v>9131.6</v>
      </c>
      <c r="L223" s="113">
        <f t="shared" si="24"/>
        <v>49.98467332282361</v>
      </c>
    </row>
    <row r="224" spans="1:12" s="63" customFormat="1" ht="16.5" customHeight="1" x14ac:dyDescent="0.25">
      <c r="A224" s="55" t="s">
        <v>427</v>
      </c>
      <c r="B224" s="122" t="s">
        <v>294</v>
      </c>
      <c r="C224" s="123"/>
      <c r="D224" s="124"/>
      <c r="E224" s="73">
        <v>984</v>
      </c>
      <c r="F224" s="65" t="s">
        <v>47</v>
      </c>
      <c r="G224" s="65" t="s">
        <v>203</v>
      </c>
      <c r="H224" s="65" t="s">
        <v>359</v>
      </c>
      <c r="I224" s="65" t="s">
        <v>357</v>
      </c>
      <c r="J224" s="74">
        <f t="shared" si="27"/>
        <v>18268.8</v>
      </c>
      <c r="K224" s="74">
        <f t="shared" si="27"/>
        <v>9131.6</v>
      </c>
      <c r="L224" s="113">
        <f t="shared" si="24"/>
        <v>49.98467332282361</v>
      </c>
    </row>
    <row r="225" spans="1:12" s="59" customFormat="1" ht="15" customHeight="1" x14ac:dyDescent="0.25">
      <c r="A225" s="60" t="s">
        <v>428</v>
      </c>
      <c r="B225" s="131" t="s">
        <v>293</v>
      </c>
      <c r="C225" s="132"/>
      <c r="D225" s="133"/>
      <c r="E225" s="75">
        <v>984</v>
      </c>
      <c r="F225" s="76" t="s">
        <v>47</v>
      </c>
      <c r="G225" s="76" t="s">
        <v>203</v>
      </c>
      <c r="H225" s="76" t="s">
        <v>359</v>
      </c>
      <c r="I225" s="76" t="s">
        <v>356</v>
      </c>
      <c r="J225" s="66">
        <v>18268.8</v>
      </c>
      <c r="K225" s="61">
        <v>9131.6</v>
      </c>
      <c r="L225" s="113">
        <f t="shared" si="24"/>
        <v>49.98467332282361</v>
      </c>
    </row>
    <row r="226" spans="1:12" s="63" customFormat="1" ht="17.25" customHeight="1" x14ac:dyDescent="0.25">
      <c r="A226" s="10" t="s">
        <v>656</v>
      </c>
      <c r="B226" s="151" t="s">
        <v>158</v>
      </c>
      <c r="C226" s="152"/>
      <c r="D226" s="153"/>
      <c r="E226" s="36">
        <v>984</v>
      </c>
      <c r="F226" s="28" t="s">
        <v>47</v>
      </c>
      <c r="G226" s="28" t="s">
        <v>203</v>
      </c>
      <c r="H226" s="28" t="s">
        <v>162</v>
      </c>
      <c r="I226" s="65"/>
      <c r="J226" s="66">
        <f t="shared" ref="J226:K228" si="28">J227</f>
        <v>145.19999999999999</v>
      </c>
      <c r="K226" s="66">
        <f t="shared" si="28"/>
        <v>145.19999999999999</v>
      </c>
      <c r="L226" s="113">
        <f t="shared" si="24"/>
        <v>100</v>
      </c>
    </row>
    <row r="227" spans="1:12" s="63" customFormat="1" ht="17.25" customHeight="1" x14ac:dyDescent="0.25">
      <c r="A227" s="10" t="s">
        <v>657</v>
      </c>
      <c r="B227" s="151" t="s">
        <v>328</v>
      </c>
      <c r="C227" s="152"/>
      <c r="D227" s="153"/>
      <c r="E227" s="36">
        <v>984</v>
      </c>
      <c r="F227" s="28" t="s">
        <v>47</v>
      </c>
      <c r="G227" s="28" t="s">
        <v>203</v>
      </c>
      <c r="H227" s="28" t="s">
        <v>584</v>
      </c>
      <c r="I227" s="65"/>
      <c r="J227" s="66">
        <f t="shared" si="28"/>
        <v>145.19999999999999</v>
      </c>
      <c r="K227" s="66">
        <f t="shared" si="28"/>
        <v>145.19999999999999</v>
      </c>
      <c r="L227" s="113">
        <f t="shared" si="24"/>
        <v>100</v>
      </c>
    </row>
    <row r="228" spans="1:12" s="63" customFormat="1" ht="17.25" customHeight="1" x14ac:dyDescent="0.25">
      <c r="A228" s="10" t="s">
        <v>658</v>
      </c>
      <c r="B228" s="151" t="s">
        <v>355</v>
      </c>
      <c r="C228" s="152"/>
      <c r="D228" s="153"/>
      <c r="E228" s="36">
        <v>984</v>
      </c>
      <c r="F228" s="28" t="s">
        <v>47</v>
      </c>
      <c r="G228" s="28" t="s">
        <v>203</v>
      </c>
      <c r="H228" s="28" t="s">
        <v>614</v>
      </c>
      <c r="I228" s="65"/>
      <c r="J228" s="66">
        <f t="shared" si="28"/>
        <v>145.19999999999999</v>
      </c>
      <c r="K228" s="66">
        <f t="shared" si="28"/>
        <v>145.19999999999999</v>
      </c>
      <c r="L228" s="113">
        <f t="shared" si="24"/>
        <v>100</v>
      </c>
    </row>
    <row r="229" spans="1:12" s="63" customFormat="1" ht="17.25" customHeight="1" x14ac:dyDescent="0.25">
      <c r="A229" s="55" t="s">
        <v>659</v>
      </c>
      <c r="B229" s="229" t="s">
        <v>330</v>
      </c>
      <c r="C229" s="230"/>
      <c r="D229" s="231"/>
      <c r="E229" s="73">
        <v>984</v>
      </c>
      <c r="F229" s="65" t="s">
        <v>47</v>
      </c>
      <c r="G229" s="65" t="s">
        <v>203</v>
      </c>
      <c r="H229" s="65" t="s">
        <v>614</v>
      </c>
      <c r="I229" s="65" t="s">
        <v>342</v>
      </c>
      <c r="J229" s="74">
        <v>145.19999999999999</v>
      </c>
      <c r="K229" s="56">
        <v>145.19999999999999</v>
      </c>
      <c r="L229" s="113">
        <f t="shared" si="24"/>
        <v>100</v>
      </c>
    </row>
    <row r="230" spans="1:12" s="5" customFormat="1" ht="95.25" customHeight="1" x14ac:dyDescent="0.25">
      <c r="A230" s="11" t="s">
        <v>209</v>
      </c>
      <c r="B230" s="154" t="s">
        <v>204</v>
      </c>
      <c r="C230" s="155"/>
      <c r="D230" s="156"/>
      <c r="E230" s="23">
        <v>984</v>
      </c>
      <c r="F230" s="27" t="s">
        <v>47</v>
      </c>
      <c r="G230" s="27" t="s">
        <v>205</v>
      </c>
      <c r="H230" s="27"/>
      <c r="I230" s="27"/>
      <c r="J230" s="19">
        <f t="shared" ref="J230:K232" si="29">SUM(J231)</f>
        <v>1914.6</v>
      </c>
      <c r="K230" s="19">
        <f t="shared" si="29"/>
        <v>1130.5999999999999</v>
      </c>
      <c r="L230" s="113">
        <f t="shared" si="24"/>
        <v>59.051499007625608</v>
      </c>
    </row>
    <row r="231" spans="1:12" ht="21.75" customHeight="1" x14ac:dyDescent="0.25">
      <c r="A231" s="10" t="s">
        <v>210</v>
      </c>
      <c r="B231" s="125" t="s">
        <v>159</v>
      </c>
      <c r="C231" s="149"/>
      <c r="D231" s="150"/>
      <c r="E231" s="36">
        <v>984</v>
      </c>
      <c r="F231" s="28" t="s">
        <v>47</v>
      </c>
      <c r="G231" s="28" t="s">
        <v>205</v>
      </c>
      <c r="H231" s="28" t="s">
        <v>160</v>
      </c>
      <c r="I231" s="28"/>
      <c r="J231" s="15">
        <f t="shared" si="29"/>
        <v>1914.6</v>
      </c>
      <c r="K231" s="15">
        <f t="shared" si="29"/>
        <v>1130.5999999999999</v>
      </c>
      <c r="L231" s="113">
        <f t="shared" si="24"/>
        <v>59.051499007625608</v>
      </c>
    </row>
    <row r="232" spans="1:12" ht="33.75" customHeight="1" x14ac:dyDescent="0.25">
      <c r="A232" s="10" t="s">
        <v>429</v>
      </c>
      <c r="B232" s="125" t="s">
        <v>314</v>
      </c>
      <c r="C232" s="126"/>
      <c r="D232" s="127"/>
      <c r="E232" s="36">
        <v>984</v>
      </c>
      <c r="F232" s="28" t="s">
        <v>47</v>
      </c>
      <c r="G232" s="28" t="s">
        <v>205</v>
      </c>
      <c r="H232" s="28" t="s">
        <v>358</v>
      </c>
      <c r="I232" s="28"/>
      <c r="J232" s="15">
        <f t="shared" si="29"/>
        <v>1914.6</v>
      </c>
      <c r="K232" s="15">
        <f t="shared" si="29"/>
        <v>1130.5999999999999</v>
      </c>
      <c r="L232" s="113">
        <f t="shared" si="24"/>
        <v>59.051499007625608</v>
      </c>
    </row>
    <row r="233" spans="1:12" ht="33.75" customHeight="1" x14ac:dyDescent="0.25">
      <c r="A233" s="10" t="s">
        <v>430</v>
      </c>
      <c r="B233" s="125" t="s">
        <v>315</v>
      </c>
      <c r="C233" s="126"/>
      <c r="D233" s="127"/>
      <c r="E233" s="36">
        <v>984</v>
      </c>
      <c r="F233" s="28" t="s">
        <v>47</v>
      </c>
      <c r="G233" s="28" t="s">
        <v>205</v>
      </c>
      <c r="H233" s="28" t="s">
        <v>359</v>
      </c>
      <c r="I233" s="28"/>
      <c r="J233" s="15">
        <f>SUM(J234+J237)</f>
        <v>1914.6</v>
      </c>
      <c r="K233" s="15">
        <f>SUM(K234+K237)</f>
        <v>1130.5999999999999</v>
      </c>
      <c r="L233" s="113">
        <f t="shared" si="24"/>
        <v>59.051499007625608</v>
      </c>
    </row>
    <row r="234" spans="1:12" s="5" customFormat="1" ht="16.5" customHeight="1" x14ac:dyDescent="0.25">
      <c r="A234" s="11" t="s">
        <v>431</v>
      </c>
      <c r="B234" s="128" t="s">
        <v>294</v>
      </c>
      <c r="C234" s="129"/>
      <c r="D234" s="130"/>
      <c r="E234" s="23">
        <v>984</v>
      </c>
      <c r="F234" s="27" t="s">
        <v>47</v>
      </c>
      <c r="G234" s="27" t="s">
        <v>205</v>
      </c>
      <c r="H234" s="27" t="s">
        <v>359</v>
      </c>
      <c r="I234" s="27" t="s">
        <v>357</v>
      </c>
      <c r="J234" s="19">
        <f>SUM(J235,J236)</f>
        <v>645.80000000000007</v>
      </c>
      <c r="K234" s="19">
        <f>SUM(K235,K236)</f>
        <v>330.1</v>
      </c>
      <c r="L234" s="113">
        <f t="shared" si="24"/>
        <v>51.114896252709819</v>
      </c>
    </row>
    <row r="235" spans="1:12" ht="16.5" customHeight="1" x14ac:dyDescent="0.25">
      <c r="A235" s="11" t="s">
        <v>432</v>
      </c>
      <c r="B235" s="125" t="s">
        <v>326</v>
      </c>
      <c r="C235" s="126"/>
      <c r="D235" s="127"/>
      <c r="E235" s="36">
        <v>984</v>
      </c>
      <c r="F235" s="28" t="s">
        <v>47</v>
      </c>
      <c r="G235" s="28" t="s">
        <v>205</v>
      </c>
      <c r="H235" s="28" t="s">
        <v>359</v>
      </c>
      <c r="I235" s="28" t="s">
        <v>420</v>
      </c>
      <c r="J235" s="15">
        <v>633.20000000000005</v>
      </c>
      <c r="K235" s="6">
        <v>317.60000000000002</v>
      </c>
      <c r="L235" s="113">
        <f t="shared" si="24"/>
        <v>50.157927984838913</v>
      </c>
    </row>
    <row r="236" spans="1:12" ht="16.5" customHeight="1" x14ac:dyDescent="0.25">
      <c r="A236" s="11" t="s">
        <v>660</v>
      </c>
      <c r="B236" s="131" t="s">
        <v>293</v>
      </c>
      <c r="C236" s="132"/>
      <c r="D236" s="133"/>
      <c r="E236" s="36">
        <v>984</v>
      </c>
      <c r="F236" s="28" t="s">
        <v>47</v>
      </c>
      <c r="G236" s="28" t="s">
        <v>205</v>
      </c>
      <c r="H236" s="28" t="s">
        <v>359</v>
      </c>
      <c r="I236" s="28" t="s">
        <v>356</v>
      </c>
      <c r="J236" s="15">
        <v>12.6</v>
      </c>
      <c r="K236" s="6">
        <v>12.5</v>
      </c>
      <c r="L236" s="113">
        <f t="shared" si="24"/>
        <v>99.206349206349216</v>
      </c>
    </row>
    <row r="237" spans="1:12" s="5" customFormat="1" ht="15.75" customHeight="1" x14ac:dyDescent="0.25">
      <c r="A237" s="11" t="s">
        <v>661</v>
      </c>
      <c r="B237" s="128" t="s">
        <v>418</v>
      </c>
      <c r="C237" s="129"/>
      <c r="D237" s="130"/>
      <c r="E237" s="23">
        <v>984</v>
      </c>
      <c r="F237" s="27" t="s">
        <v>47</v>
      </c>
      <c r="G237" s="27" t="s">
        <v>205</v>
      </c>
      <c r="H237" s="27" t="s">
        <v>359</v>
      </c>
      <c r="I237" s="27" t="s">
        <v>419</v>
      </c>
      <c r="J237" s="19">
        <v>1268.8</v>
      </c>
      <c r="K237" s="12">
        <v>800.5</v>
      </c>
      <c r="L237" s="113">
        <f t="shared" si="24"/>
        <v>63.091109709962168</v>
      </c>
    </row>
    <row r="238" spans="1:12" s="8" customFormat="1" ht="127.5" customHeight="1" x14ac:dyDescent="0.25">
      <c r="A238" s="11" t="s">
        <v>214</v>
      </c>
      <c r="B238" s="128" t="s">
        <v>206</v>
      </c>
      <c r="C238" s="138"/>
      <c r="D238" s="139"/>
      <c r="E238" s="39">
        <v>984</v>
      </c>
      <c r="F238" s="40" t="s">
        <v>47</v>
      </c>
      <c r="G238" s="40" t="s">
        <v>207</v>
      </c>
      <c r="H238" s="40"/>
      <c r="I238" s="40"/>
      <c r="J238" s="19">
        <f>J239</f>
        <v>1201.4000000000001</v>
      </c>
      <c r="K238" s="19">
        <f>K239</f>
        <v>709.4</v>
      </c>
      <c r="L238" s="113">
        <f t="shared" si="24"/>
        <v>59.04777759280838</v>
      </c>
    </row>
    <row r="239" spans="1:12" s="5" customFormat="1" ht="24" customHeight="1" x14ac:dyDescent="0.25">
      <c r="A239" s="10" t="s">
        <v>215</v>
      </c>
      <c r="B239" s="125" t="s">
        <v>159</v>
      </c>
      <c r="C239" s="149"/>
      <c r="D239" s="150"/>
      <c r="E239" s="24">
        <v>984</v>
      </c>
      <c r="F239" s="29" t="s">
        <v>47</v>
      </c>
      <c r="G239" s="29" t="s">
        <v>207</v>
      </c>
      <c r="H239" s="29" t="s">
        <v>160</v>
      </c>
      <c r="I239" s="29"/>
      <c r="J239" s="15">
        <f t="shared" ref="J239:K242" si="30">SUM(J240)</f>
        <v>1201.4000000000001</v>
      </c>
      <c r="K239" s="15">
        <f t="shared" si="30"/>
        <v>709.4</v>
      </c>
      <c r="L239" s="113">
        <f t="shared" si="24"/>
        <v>59.04777759280838</v>
      </c>
    </row>
    <row r="240" spans="1:12" s="5" customFormat="1" ht="33" customHeight="1" x14ac:dyDescent="0.25">
      <c r="A240" s="10" t="s">
        <v>433</v>
      </c>
      <c r="B240" s="125" t="s">
        <v>314</v>
      </c>
      <c r="C240" s="126"/>
      <c r="D240" s="127"/>
      <c r="E240" s="24">
        <v>984</v>
      </c>
      <c r="F240" s="29" t="s">
        <v>47</v>
      </c>
      <c r="G240" s="29" t="s">
        <v>207</v>
      </c>
      <c r="H240" s="29" t="s">
        <v>358</v>
      </c>
      <c r="I240" s="29"/>
      <c r="J240" s="15">
        <f t="shared" si="30"/>
        <v>1201.4000000000001</v>
      </c>
      <c r="K240" s="15">
        <f t="shared" si="30"/>
        <v>709.4</v>
      </c>
      <c r="L240" s="113">
        <f t="shared" si="24"/>
        <v>59.04777759280838</v>
      </c>
    </row>
    <row r="241" spans="1:12" s="5" customFormat="1" ht="33" customHeight="1" x14ac:dyDescent="0.25">
      <c r="A241" s="10" t="s">
        <v>434</v>
      </c>
      <c r="B241" s="125" t="s">
        <v>315</v>
      </c>
      <c r="C241" s="126"/>
      <c r="D241" s="127"/>
      <c r="E241" s="24">
        <v>984</v>
      </c>
      <c r="F241" s="29" t="s">
        <v>47</v>
      </c>
      <c r="G241" s="29" t="s">
        <v>207</v>
      </c>
      <c r="H241" s="29" t="s">
        <v>359</v>
      </c>
      <c r="I241" s="29"/>
      <c r="J241" s="15">
        <f t="shared" si="30"/>
        <v>1201.4000000000001</v>
      </c>
      <c r="K241" s="15">
        <f t="shared" si="30"/>
        <v>709.4</v>
      </c>
      <c r="L241" s="113">
        <f t="shared" si="24"/>
        <v>59.04777759280838</v>
      </c>
    </row>
    <row r="242" spans="1:12" s="5" customFormat="1" ht="15.75" customHeight="1" x14ac:dyDescent="0.25">
      <c r="A242" s="10" t="s">
        <v>435</v>
      </c>
      <c r="B242" s="128" t="s">
        <v>294</v>
      </c>
      <c r="C242" s="129"/>
      <c r="D242" s="130"/>
      <c r="E242" s="24">
        <v>984</v>
      </c>
      <c r="F242" s="29" t="s">
        <v>47</v>
      </c>
      <c r="G242" s="29" t="s">
        <v>207</v>
      </c>
      <c r="H242" s="29" t="s">
        <v>359</v>
      </c>
      <c r="I242" s="29" t="s">
        <v>357</v>
      </c>
      <c r="J242" s="15">
        <f t="shared" si="30"/>
        <v>1201.4000000000001</v>
      </c>
      <c r="K242" s="15">
        <f t="shared" si="30"/>
        <v>709.4</v>
      </c>
      <c r="L242" s="113">
        <f t="shared" si="24"/>
        <v>59.04777759280838</v>
      </c>
    </row>
    <row r="243" spans="1:12" s="5" customFormat="1" ht="17.25" customHeight="1" x14ac:dyDescent="0.25">
      <c r="A243" s="10" t="s">
        <v>436</v>
      </c>
      <c r="B243" s="125" t="s">
        <v>293</v>
      </c>
      <c r="C243" s="126"/>
      <c r="D243" s="127"/>
      <c r="E243" s="24">
        <v>984</v>
      </c>
      <c r="F243" s="29" t="s">
        <v>47</v>
      </c>
      <c r="G243" s="29" t="s">
        <v>207</v>
      </c>
      <c r="H243" s="29" t="s">
        <v>359</v>
      </c>
      <c r="I243" s="29" t="s">
        <v>356</v>
      </c>
      <c r="J243" s="15">
        <v>1201.4000000000001</v>
      </c>
      <c r="K243" s="6">
        <v>709.4</v>
      </c>
      <c r="L243" s="113">
        <f t="shared" si="24"/>
        <v>59.04777759280838</v>
      </c>
    </row>
    <row r="244" spans="1:12" ht="80.25" customHeight="1" x14ac:dyDescent="0.25">
      <c r="A244" s="11" t="s">
        <v>216</v>
      </c>
      <c r="B244" s="137" t="s">
        <v>273</v>
      </c>
      <c r="C244" s="138"/>
      <c r="D244" s="139"/>
      <c r="E244" s="39">
        <v>984</v>
      </c>
      <c r="F244" s="40" t="s">
        <v>47</v>
      </c>
      <c r="G244" s="40" t="s">
        <v>265</v>
      </c>
      <c r="H244" s="40"/>
      <c r="I244" s="40"/>
      <c r="J244" s="19">
        <f>J245</f>
        <v>92.9</v>
      </c>
      <c r="K244" s="19">
        <f>K245</f>
        <v>92.9</v>
      </c>
      <c r="L244" s="113">
        <f t="shared" si="24"/>
        <v>100</v>
      </c>
    </row>
    <row r="245" spans="1:12" s="5" customFormat="1" ht="21.75" customHeight="1" x14ac:dyDescent="0.25">
      <c r="A245" s="10" t="s">
        <v>217</v>
      </c>
      <c r="B245" s="125" t="s">
        <v>159</v>
      </c>
      <c r="C245" s="149"/>
      <c r="D245" s="150"/>
      <c r="E245" s="24">
        <v>984</v>
      </c>
      <c r="F245" s="29" t="s">
        <v>47</v>
      </c>
      <c r="G245" s="29" t="s">
        <v>265</v>
      </c>
      <c r="H245" s="29" t="s">
        <v>160</v>
      </c>
      <c r="I245" s="29"/>
      <c r="J245" s="15">
        <f t="shared" ref="J245:K248" si="31">SUM(J246)</f>
        <v>92.9</v>
      </c>
      <c r="K245" s="15">
        <f t="shared" si="31"/>
        <v>92.9</v>
      </c>
      <c r="L245" s="113">
        <f t="shared" si="24"/>
        <v>100</v>
      </c>
    </row>
    <row r="246" spans="1:12" s="5" customFormat="1" ht="30.75" customHeight="1" x14ac:dyDescent="0.25">
      <c r="A246" s="10" t="s">
        <v>437</v>
      </c>
      <c r="B246" s="125" t="s">
        <v>314</v>
      </c>
      <c r="C246" s="126"/>
      <c r="D246" s="127"/>
      <c r="E246" s="24">
        <v>984</v>
      </c>
      <c r="F246" s="29" t="s">
        <v>47</v>
      </c>
      <c r="G246" s="29" t="s">
        <v>265</v>
      </c>
      <c r="H246" s="29" t="s">
        <v>358</v>
      </c>
      <c r="I246" s="29"/>
      <c r="J246" s="15">
        <f t="shared" si="31"/>
        <v>92.9</v>
      </c>
      <c r="K246" s="15">
        <f t="shared" si="31"/>
        <v>92.9</v>
      </c>
      <c r="L246" s="113">
        <f t="shared" si="24"/>
        <v>100</v>
      </c>
    </row>
    <row r="247" spans="1:12" s="5" customFormat="1" ht="30.75" customHeight="1" x14ac:dyDescent="0.25">
      <c r="A247" s="10" t="s">
        <v>438</v>
      </c>
      <c r="B247" s="125" t="s">
        <v>315</v>
      </c>
      <c r="C247" s="126"/>
      <c r="D247" s="127"/>
      <c r="E247" s="24">
        <v>984</v>
      </c>
      <c r="F247" s="29" t="s">
        <v>47</v>
      </c>
      <c r="G247" s="29" t="s">
        <v>265</v>
      </c>
      <c r="H247" s="29" t="s">
        <v>359</v>
      </c>
      <c r="I247" s="29"/>
      <c r="J247" s="15">
        <f t="shared" si="31"/>
        <v>92.9</v>
      </c>
      <c r="K247" s="15">
        <f t="shared" si="31"/>
        <v>92.9</v>
      </c>
      <c r="L247" s="113">
        <f t="shared" si="24"/>
        <v>100</v>
      </c>
    </row>
    <row r="248" spans="1:12" s="5" customFormat="1" ht="16.5" customHeight="1" x14ac:dyDescent="0.25">
      <c r="A248" s="10" t="s">
        <v>439</v>
      </c>
      <c r="B248" s="128" t="s">
        <v>294</v>
      </c>
      <c r="C248" s="129"/>
      <c r="D248" s="130"/>
      <c r="E248" s="24">
        <v>984</v>
      </c>
      <c r="F248" s="29" t="s">
        <v>47</v>
      </c>
      <c r="G248" s="29" t="s">
        <v>265</v>
      </c>
      <c r="H248" s="29" t="s">
        <v>359</v>
      </c>
      <c r="I248" s="29" t="s">
        <v>357</v>
      </c>
      <c r="J248" s="15">
        <f t="shared" si="31"/>
        <v>92.9</v>
      </c>
      <c r="K248" s="15">
        <f t="shared" si="31"/>
        <v>92.9</v>
      </c>
      <c r="L248" s="113">
        <f t="shared" si="24"/>
        <v>100</v>
      </c>
    </row>
    <row r="249" spans="1:12" s="5" customFormat="1" ht="16.5" customHeight="1" x14ac:dyDescent="0.25">
      <c r="A249" s="10" t="s">
        <v>440</v>
      </c>
      <c r="B249" s="125" t="s">
        <v>293</v>
      </c>
      <c r="C249" s="126"/>
      <c r="D249" s="127"/>
      <c r="E249" s="24">
        <v>984</v>
      </c>
      <c r="F249" s="29" t="s">
        <v>47</v>
      </c>
      <c r="G249" s="29" t="s">
        <v>265</v>
      </c>
      <c r="H249" s="29" t="s">
        <v>359</v>
      </c>
      <c r="I249" s="29" t="s">
        <v>356</v>
      </c>
      <c r="J249" s="15">
        <v>92.9</v>
      </c>
      <c r="K249" s="6">
        <v>92.9</v>
      </c>
      <c r="L249" s="113">
        <f t="shared" si="24"/>
        <v>100</v>
      </c>
    </row>
    <row r="250" spans="1:12" ht="48.75" customHeight="1" x14ac:dyDescent="0.25">
      <c r="A250" s="11" t="s">
        <v>218</v>
      </c>
      <c r="B250" s="137" t="s">
        <v>233</v>
      </c>
      <c r="C250" s="138"/>
      <c r="D250" s="139"/>
      <c r="E250" s="39">
        <v>984</v>
      </c>
      <c r="F250" s="40" t="s">
        <v>47</v>
      </c>
      <c r="G250" s="40" t="s">
        <v>212</v>
      </c>
      <c r="H250" s="40"/>
      <c r="I250" s="40"/>
      <c r="J250" s="19">
        <f>J251</f>
        <v>390.3</v>
      </c>
      <c r="K250" s="19">
        <f>K251</f>
        <v>0</v>
      </c>
      <c r="L250" s="113">
        <f t="shared" si="24"/>
        <v>0</v>
      </c>
    </row>
    <row r="251" spans="1:12" ht="25.5" customHeight="1" x14ac:dyDescent="0.25">
      <c r="A251" s="11" t="s">
        <v>219</v>
      </c>
      <c r="B251" s="125" t="s">
        <v>159</v>
      </c>
      <c r="C251" s="149"/>
      <c r="D251" s="150"/>
      <c r="E251" s="22">
        <v>984</v>
      </c>
      <c r="F251" s="31" t="s">
        <v>47</v>
      </c>
      <c r="G251" s="31" t="s">
        <v>212</v>
      </c>
      <c r="H251" s="31" t="s">
        <v>160</v>
      </c>
      <c r="I251" s="31"/>
      <c r="J251" s="15">
        <f t="shared" ref="J251:K254" si="32">SUM(J252)</f>
        <v>390.3</v>
      </c>
      <c r="K251" s="15">
        <f t="shared" si="32"/>
        <v>0</v>
      </c>
      <c r="L251" s="113">
        <f t="shared" si="24"/>
        <v>0</v>
      </c>
    </row>
    <row r="252" spans="1:12" ht="32.25" customHeight="1" x14ac:dyDescent="0.25">
      <c r="A252" s="11" t="s">
        <v>442</v>
      </c>
      <c r="B252" s="125" t="s">
        <v>314</v>
      </c>
      <c r="C252" s="126"/>
      <c r="D252" s="127"/>
      <c r="E252" s="22">
        <v>984</v>
      </c>
      <c r="F252" s="31" t="s">
        <v>47</v>
      </c>
      <c r="G252" s="31" t="s">
        <v>212</v>
      </c>
      <c r="H252" s="31" t="s">
        <v>358</v>
      </c>
      <c r="I252" s="31"/>
      <c r="J252" s="15">
        <f t="shared" si="32"/>
        <v>390.3</v>
      </c>
      <c r="K252" s="15">
        <f t="shared" si="32"/>
        <v>0</v>
      </c>
      <c r="L252" s="113">
        <f t="shared" si="24"/>
        <v>0</v>
      </c>
    </row>
    <row r="253" spans="1:12" ht="33" customHeight="1" x14ac:dyDescent="0.25">
      <c r="A253" s="11" t="s">
        <v>443</v>
      </c>
      <c r="B253" s="125" t="s">
        <v>315</v>
      </c>
      <c r="C253" s="126"/>
      <c r="D253" s="127"/>
      <c r="E253" s="22">
        <v>984</v>
      </c>
      <c r="F253" s="31" t="s">
        <v>47</v>
      </c>
      <c r="G253" s="31" t="s">
        <v>212</v>
      </c>
      <c r="H253" s="31" t="s">
        <v>359</v>
      </c>
      <c r="I253" s="31"/>
      <c r="J253" s="15">
        <f t="shared" si="32"/>
        <v>390.3</v>
      </c>
      <c r="K253" s="15">
        <f t="shared" si="32"/>
        <v>0</v>
      </c>
      <c r="L253" s="113">
        <f t="shared" si="24"/>
        <v>0</v>
      </c>
    </row>
    <row r="254" spans="1:12" ht="16.5" customHeight="1" x14ac:dyDescent="0.25">
      <c r="A254" s="11" t="s">
        <v>444</v>
      </c>
      <c r="B254" s="128" t="s">
        <v>294</v>
      </c>
      <c r="C254" s="129"/>
      <c r="D254" s="130"/>
      <c r="E254" s="22">
        <v>984</v>
      </c>
      <c r="F254" s="31" t="s">
        <v>47</v>
      </c>
      <c r="G254" s="31" t="s">
        <v>212</v>
      </c>
      <c r="H254" s="31" t="s">
        <v>359</v>
      </c>
      <c r="I254" s="31" t="s">
        <v>357</v>
      </c>
      <c r="J254" s="15">
        <f t="shared" si="32"/>
        <v>390.3</v>
      </c>
      <c r="K254" s="15">
        <f t="shared" si="32"/>
        <v>0</v>
      </c>
      <c r="L254" s="113">
        <f t="shared" si="24"/>
        <v>0</v>
      </c>
    </row>
    <row r="255" spans="1:12" ht="15" customHeight="1" x14ac:dyDescent="0.25">
      <c r="A255" s="11" t="s">
        <v>445</v>
      </c>
      <c r="B255" s="125" t="s">
        <v>293</v>
      </c>
      <c r="C255" s="126"/>
      <c r="D255" s="127"/>
      <c r="E255" s="22">
        <v>984</v>
      </c>
      <c r="F255" s="31" t="s">
        <v>47</v>
      </c>
      <c r="G255" s="31" t="s">
        <v>212</v>
      </c>
      <c r="H255" s="31" t="s">
        <v>359</v>
      </c>
      <c r="I255" s="31" t="s">
        <v>356</v>
      </c>
      <c r="J255" s="15">
        <v>390.3</v>
      </c>
      <c r="K255" s="15">
        <v>0</v>
      </c>
      <c r="L255" s="113">
        <f t="shared" si="24"/>
        <v>0</v>
      </c>
    </row>
    <row r="256" spans="1:12" ht="48" customHeight="1" x14ac:dyDescent="0.25">
      <c r="A256" s="11" t="s">
        <v>221</v>
      </c>
      <c r="B256" s="137" t="s">
        <v>274</v>
      </c>
      <c r="C256" s="138"/>
      <c r="D256" s="139"/>
      <c r="E256" s="35">
        <v>984</v>
      </c>
      <c r="F256" s="41" t="s">
        <v>47</v>
      </c>
      <c r="G256" s="41" t="s">
        <v>213</v>
      </c>
      <c r="H256" s="41"/>
      <c r="I256" s="41"/>
      <c r="J256" s="19">
        <f>J257</f>
        <v>10421.1</v>
      </c>
      <c r="K256" s="19">
        <f>K257</f>
        <v>6510.1</v>
      </c>
      <c r="L256" s="113">
        <f t="shared" si="24"/>
        <v>62.470372609417439</v>
      </c>
    </row>
    <row r="257" spans="1:12" s="5" customFormat="1" ht="20.25" customHeight="1" x14ac:dyDescent="0.25">
      <c r="A257" s="11" t="s">
        <v>222</v>
      </c>
      <c r="B257" s="125" t="s">
        <v>159</v>
      </c>
      <c r="C257" s="149"/>
      <c r="D257" s="150"/>
      <c r="E257" s="22">
        <v>984</v>
      </c>
      <c r="F257" s="31" t="s">
        <v>47</v>
      </c>
      <c r="G257" s="31" t="s">
        <v>213</v>
      </c>
      <c r="H257" s="31" t="s">
        <v>160</v>
      </c>
      <c r="I257" s="31"/>
      <c r="J257" s="15">
        <f>SUM(J258)</f>
        <v>10421.1</v>
      </c>
      <c r="K257" s="15">
        <f>SUM(K258)</f>
        <v>6510.1</v>
      </c>
      <c r="L257" s="113">
        <f t="shared" si="24"/>
        <v>62.470372609417439</v>
      </c>
    </row>
    <row r="258" spans="1:12" s="5" customFormat="1" ht="32.25" customHeight="1" x14ac:dyDescent="0.25">
      <c r="A258" s="11" t="s">
        <v>446</v>
      </c>
      <c r="B258" s="125" t="s">
        <v>314</v>
      </c>
      <c r="C258" s="126"/>
      <c r="D258" s="127"/>
      <c r="E258" s="22">
        <v>984</v>
      </c>
      <c r="F258" s="31" t="s">
        <v>47</v>
      </c>
      <c r="G258" s="31" t="s">
        <v>213</v>
      </c>
      <c r="H258" s="31" t="s">
        <v>358</v>
      </c>
      <c r="I258" s="31"/>
      <c r="J258" s="15">
        <f>SUM(J259)</f>
        <v>10421.1</v>
      </c>
      <c r="K258" s="15">
        <f>SUM(K259)</f>
        <v>6510.1</v>
      </c>
      <c r="L258" s="113">
        <f t="shared" si="24"/>
        <v>62.470372609417439</v>
      </c>
    </row>
    <row r="259" spans="1:12" s="5" customFormat="1" ht="33.75" customHeight="1" x14ac:dyDescent="0.25">
      <c r="A259" s="11" t="s">
        <v>447</v>
      </c>
      <c r="B259" s="125" t="s">
        <v>315</v>
      </c>
      <c r="C259" s="126"/>
      <c r="D259" s="127"/>
      <c r="E259" s="22">
        <v>984</v>
      </c>
      <c r="F259" s="31" t="s">
        <v>47</v>
      </c>
      <c r="G259" s="31" t="s">
        <v>213</v>
      </c>
      <c r="H259" s="31" t="s">
        <v>359</v>
      </c>
      <c r="I259" s="31"/>
      <c r="J259" s="15">
        <f>SUM(J260+J262)</f>
        <v>10421.1</v>
      </c>
      <c r="K259" s="15">
        <f>SUM(K260+K262)</f>
        <v>6510.1</v>
      </c>
      <c r="L259" s="113">
        <f t="shared" si="24"/>
        <v>62.470372609417439</v>
      </c>
    </row>
    <row r="260" spans="1:12" s="5" customFormat="1" ht="18.75" customHeight="1" x14ac:dyDescent="0.25">
      <c r="A260" s="11" t="s">
        <v>616</v>
      </c>
      <c r="B260" s="128" t="s">
        <v>294</v>
      </c>
      <c r="C260" s="129"/>
      <c r="D260" s="130"/>
      <c r="E260" s="22">
        <v>984</v>
      </c>
      <c r="F260" s="31" t="s">
        <v>47</v>
      </c>
      <c r="G260" s="31" t="s">
        <v>213</v>
      </c>
      <c r="H260" s="31" t="s">
        <v>359</v>
      </c>
      <c r="I260" s="31" t="s">
        <v>357</v>
      </c>
      <c r="J260" s="15">
        <f>SUM(J261)</f>
        <v>10049.6</v>
      </c>
      <c r="K260" s="15">
        <f>SUM(K261)</f>
        <v>6510.1</v>
      </c>
      <c r="L260" s="113">
        <f t="shared" si="24"/>
        <v>64.77969272408852</v>
      </c>
    </row>
    <row r="261" spans="1:12" s="5" customFormat="1" ht="18.75" customHeight="1" x14ac:dyDescent="0.25">
      <c r="A261" s="11" t="s">
        <v>448</v>
      </c>
      <c r="B261" s="125" t="s">
        <v>293</v>
      </c>
      <c r="C261" s="126"/>
      <c r="D261" s="127"/>
      <c r="E261" s="22">
        <v>984</v>
      </c>
      <c r="F261" s="31" t="s">
        <v>47</v>
      </c>
      <c r="G261" s="31" t="s">
        <v>213</v>
      </c>
      <c r="H261" s="31" t="s">
        <v>359</v>
      </c>
      <c r="I261" s="31" t="s">
        <v>356</v>
      </c>
      <c r="J261" s="15">
        <v>10049.6</v>
      </c>
      <c r="K261" s="6">
        <v>6510.1</v>
      </c>
      <c r="L261" s="113">
        <f t="shared" si="24"/>
        <v>64.77969272408852</v>
      </c>
    </row>
    <row r="262" spans="1:12" s="5" customFormat="1" ht="18.75" customHeight="1" x14ac:dyDescent="0.25">
      <c r="A262" s="11" t="s">
        <v>617</v>
      </c>
      <c r="B262" s="128" t="s">
        <v>340</v>
      </c>
      <c r="C262" s="129"/>
      <c r="D262" s="130"/>
      <c r="E262" s="35">
        <v>984</v>
      </c>
      <c r="F262" s="41" t="s">
        <v>47</v>
      </c>
      <c r="G262" s="41" t="s">
        <v>213</v>
      </c>
      <c r="H262" s="41" t="s">
        <v>359</v>
      </c>
      <c r="I262" s="41" t="s">
        <v>441</v>
      </c>
      <c r="J262" s="19">
        <v>371.5</v>
      </c>
      <c r="K262" s="19">
        <v>0</v>
      </c>
      <c r="L262" s="113">
        <f t="shared" si="24"/>
        <v>0</v>
      </c>
    </row>
    <row r="263" spans="1:12" s="5" customFormat="1" ht="96.75" customHeight="1" x14ac:dyDescent="0.25">
      <c r="A263" s="11" t="s">
        <v>223</v>
      </c>
      <c r="B263" s="128" t="s">
        <v>278</v>
      </c>
      <c r="C263" s="138"/>
      <c r="D263" s="139"/>
      <c r="E263" s="39">
        <v>984</v>
      </c>
      <c r="F263" s="40" t="s">
        <v>47</v>
      </c>
      <c r="G263" s="40" t="s">
        <v>220</v>
      </c>
      <c r="H263" s="40"/>
      <c r="I263" s="40"/>
      <c r="J263" s="19">
        <f>SUM(J264+J272)</f>
        <v>17106.8</v>
      </c>
      <c r="K263" s="19">
        <f>SUM(K264+K272)</f>
        <v>3468.6</v>
      </c>
      <c r="L263" s="113">
        <f t="shared" si="24"/>
        <v>20.276147496901817</v>
      </c>
    </row>
    <row r="264" spans="1:12" ht="23.25" customHeight="1" x14ac:dyDescent="0.25">
      <c r="A264" s="10" t="s">
        <v>224</v>
      </c>
      <c r="B264" s="125" t="s">
        <v>159</v>
      </c>
      <c r="C264" s="149"/>
      <c r="D264" s="150"/>
      <c r="E264" s="24">
        <v>984</v>
      </c>
      <c r="F264" s="29" t="s">
        <v>47</v>
      </c>
      <c r="G264" s="29" t="s">
        <v>220</v>
      </c>
      <c r="H264" s="29" t="s">
        <v>160</v>
      </c>
      <c r="I264" s="29"/>
      <c r="J264" s="15">
        <f>SUM(J265)</f>
        <v>16476.2</v>
      </c>
      <c r="K264" s="15">
        <f>SUM(K265)</f>
        <v>2838</v>
      </c>
      <c r="L264" s="113">
        <f t="shared" si="24"/>
        <v>17.224845534771365</v>
      </c>
    </row>
    <row r="265" spans="1:12" ht="32.25" customHeight="1" x14ac:dyDescent="0.25">
      <c r="A265" s="10" t="s">
        <v>449</v>
      </c>
      <c r="B265" s="125" t="s">
        <v>314</v>
      </c>
      <c r="C265" s="126"/>
      <c r="D265" s="127"/>
      <c r="E265" s="24">
        <v>984</v>
      </c>
      <c r="F265" s="29" t="s">
        <v>47</v>
      </c>
      <c r="G265" s="29" t="s">
        <v>220</v>
      </c>
      <c r="H265" s="29" t="s">
        <v>358</v>
      </c>
      <c r="I265" s="29"/>
      <c r="J265" s="15">
        <f>SUM(J266)</f>
        <v>16476.2</v>
      </c>
      <c r="K265" s="15">
        <f>SUM(K266)</f>
        <v>2838</v>
      </c>
      <c r="L265" s="113">
        <f t="shared" si="24"/>
        <v>17.224845534771365</v>
      </c>
    </row>
    <row r="266" spans="1:12" ht="32.25" customHeight="1" x14ac:dyDescent="0.25">
      <c r="A266" s="10" t="s">
        <v>450</v>
      </c>
      <c r="B266" s="125" t="s">
        <v>315</v>
      </c>
      <c r="C266" s="126"/>
      <c r="D266" s="127"/>
      <c r="E266" s="24">
        <v>984</v>
      </c>
      <c r="F266" s="29" t="s">
        <v>47</v>
      </c>
      <c r="G266" s="29" t="s">
        <v>220</v>
      </c>
      <c r="H266" s="29" t="s">
        <v>359</v>
      </c>
      <c r="I266" s="29"/>
      <c r="J266" s="15">
        <f>SUM(J267+J270+J271)</f>
        <v>16476.2</v>
      </c>
      <c r="K266" s="15">
        <f>SUM(K267+K270+K271)</f>
        <v>2838</v>
      </c>
      <c r="L266" s="113">
        <f t="shared" si="24"/>
        <v>17.224845534771365</v>
      </c>
    </row>
    <row r="267" spans="1:12" ht="15" customHeight="1" x14ac:dyDescent="0.25">
      <c r="A267" s="11" t="s">
        <v>662</v>
      </c>
      <c r="B267" s="128" t="s">
        <v>294</v>
      </c>
      <c r="C267" s="129"/>
      <c r="D267" s="130"/>
      <c r="E267" s="24">
        <v>984</v>
      </c>
      <c r="F267" s="29" t="s">
        <v>47</v>
      </c>
      <c r="G267" s="29" t="s">
        <v>220</v>
      </c>
      <c r="H267" s="29" t="s">
        <v>359</v>
      </c>
      <c r="I267" s="29" t="s">
        <v>357</v>
      </c>
      <c r="J267" s="15">
        <f>SUM(J268:J269)</f>
        <v>10650</v>
      </c>
      <c r="K267" s="15">
        <f>SUM(K268:K269)</f>
        <v>2256.1</v>
      </c>
      <c r="L267" s="113">
        <f t="shared" ref="L267:L330" si="33">SUM(K267/J267)*100</f>
        <v>21.184037558685446</v>
      </c>
    </row>
    <row r="268" spans="1:12" ht="18" customHeight="1" x14ac:dyDescent="0.25">
      <c r="A268" s="11" t="s">
        <v>451</v>
      </c>
      <c r="B268" s="125" t="s">
        <v>326</v>
      </c>
      <c r="C268" s="126"/>
      <c r="D268" s="127"/>
      <c r="E268" s="24">
        <v>984</v>
      </c>
      <c r="F268" s="29" t="s">
        <v>47</v>
      </c>
      <c r="G268" s="29" t="s">
        <v>220</v>
      </c>
      <c r="H268" s="29" t="s">
        <v>359</v>
      </c>
      <c r="I268" s="29" t="s">
        <v>420</v>
      </c>
      <c r="J268" s="15">
        <v>704.2</v>
      </c>
      <c r="K268" s="6">
        <v>314.39999999999998</v>
      </c>
      <c r="L268" s="113">
        <f t="shared" si="33"/>
        <v>44.64640727066174</v>
      </c>
    </row>
    <row r="269" spans="1:12" s="59" customFormat="1" ht="15" customHeight="1" x14ac:dyDescent="0.25">
      <c r="A269" s="55" t="s">
        <v>618</v>
      </c>
      <c r="B269" s="131" t="s">
        <v>293</v>
      </c>
      <c r="C269" s="132"/>
      <c r="D269" s="133"/>
      <c r="E269" s="77">
        <v>984</v>
      </c>
      <c r="F269" s="78" t="s">
        <v>47</v>
      </c>
      <c r="G269" s="78" t="s">
        <v>220</v>
      </c>
      <c r="H269" s="78" t="s">
        <v>359</v>
      </c>
      <c r="I269" s="78" t="s">
        <v>356</v>
      </c>
      <c r="J269" s="64">
        <v>9945.7999999999993</v>
      </c>
      <c r="K269" s="61">
        <v>1941.7</v>
      </c>
      <c r="L269" s="113">
        <f t="shared" si="33"/>
        <v>19.522813649982908</v>
      </c>
    </row>
    <row r="270" spans="1:12" s="63" customFormat="1" ht="18.75" customHeight="1" x14ac:dyDescent="0.25">
      <c r="A270" s="55" t="s">
        <v>663</v>
      </c>
      <c r="B270" s="122" t="s">
        <v>418</v>
      </c>
      <c r="C270" s="123"/>
      <c r="D270" s="124"/>
      <c r="E270" s="80">
        <v>984</v>
      </c>
      <c r="F270" s="79" t="s">
        <v>47</v>
      </c>
      <c r="G270" s="79" t="s">
        <v>220</v>
      </c>
      <c r="H270" s="79" t="s">
        <v>359</v>
      </c>
      <c r="I270" s="79" t="s">
        <v>419</v>
      </c>
      <c r="J270" s="67">
        <v>5375.2</v>
      </c>
      <c r="K270" s="56">
        <v>579.70000000000005</v>
      </c>
      <c r="L270" s="113">
        <f t="shared" si="33"/>
        <v>10.784714987349309</v>
      </c>
    </row>
    <row r="271" spans="1:12" s="63" customFormat="1" ht="14.25" customHeight="1" x14ac:dyDescent="0.25">
      <c r="A271" s="55" t="s">
        <v>664</v>
      </c>
      <c r="B271" s="122" t="s">
        <v>340</v>
      </c>
      <c r="C271" s="123"/>
      <c r="D271" s="124"/>
      <c r="E271" s="80">
        <v>984</v>
      </c>
      <c r="F271" s="79" t="s">
        <v>47</v>
      </c>
      <c r="G271" s="79" t="s">
        <v>220</v>
      </c>
      <c r="H271" s="79" t="s">
        <v>359</v>
      </c>
      <c r="I271" s="79" t="s">
        <v>441</v>
      </c>
      <c r="J271" s="67">
        <v>451</v>
      </c>
      <c r="K271" s="56">
        <v>2.2000000000000002</v>
      </c>
      <c r="L271" s="113">
        <f t="shared" si="33"/>
        <v>0.48780487804878048</v>
      </c>
    </row>
    <row r="272" spans="1:12" s="5" customFormat="1" ht="14.25" customHeight="1" x14ac:dyDescent="0.25">
      <c r="A272" s="10" t="s">
        <v>665</v>
      </c>
      <c r="B272" s="151" t="s">
        <v>158</v>
      </c>
      <c r="C272" s="152"/>
      <c r="D272" s="153"/>
      <c r="E272" s="36">
        <v>984</v>
      </c>
      <c r="F272" s="28" t="s">
        <v>47</v>
      </c>
      <c r="G272" s="29" t="s">
        <v>220</v>
      </c>
      <c r="H272" s="29" t="s">
        <v>162</v>
      </c>
      <c r="I272" s="29"/>
      <c r="J272" s="15">
        <f t="shared" ref="J272:K274" si="34">J273</f>
        <v>630.6</v>
      </c>
      <c r="K272" s="15">
        <f t="shared" si="34"/>
        <v>630.6</v>
      </c>
      <c r="L272" s="113">
        <f t="shared" si="33"/>
        <v>100</v>
      </c>
    </row>
    <row r="273" spans="1:12" s="5" customFormat="1" ht="14.25" customHeight="1" x14ac:dyDescent="0.25">
      <c r="A273" s="10" t="s">
        <v>666</v>
      </c>
      <c r="B273" s="151" t="s">
        <v>328</v>
      </c>
      <c r="C273" s="152"/>
      <c r="D273" s="153"/>
      <c r="E273" s="36">
        <v>984</v>
      </c>
      <c r="F273" s="28" t="s">
        <v>47</v>
      </c>
      <c r="G273" s="29" t="s">
        <v>220</v>
      </c>
      <c r="H273" s="29" t="s">
        <v>584</v>
      </c>
      <c r="I273" s="29"/>
      <c r="J273" s="15">
        <f t="shared" si="34"/>
        <v>630.6</v>
      </c>
      <c r="K273" s="15">
        <f t="shared" si="34"/>
        <v>630.6</v>
      </c>
      <c r="L273" s="113">
        <f t="shared" si="33"/>
        <v>100</v>
      </c>
    </row>
    <row r="274" spans="1:12" s="5" customFormat="1" ht="14.25" customHeight="1" x14ac:dyDescent="0.25">
      <c r="A274" s="10" t="s">
        <v>667</v>
      </c>
      <c r="B274" s="151" t="s">
        <v>355</v>
      </c>
      <c r="C274" s="152"/>
      <c r="D274" s="153"/>
      <c r="E274" s="36">
        <v>984</v>
      </c>
      <c r="F274" s="28" t="s">
        <v>47</v>
      </c>
      <c r="G274" s="29" t="s">
        <v>220</v>
      </c>
      <c r="H274" s="29" t="s">
        <v>614</v>
      </c>
      <c r="I274" s="29"/>
      <c r="J274" s="15">
        <f t="shared" si="34"/>
        <v>630.6</v>
      </c>
      <c r="K274" s="15">
        <f t="shared" si="34"/>
        <v>630.6</v>
      </c>
      <c r="L274" s="113">
        <f t="shared" si="33"/>
        <v>100</v>
      </c>
    </row>
    <row r="275" spans="1:12" s="63" customFormat="1" ht="14.25" customHeight="1" x14ac:dyDescent="0.25">
      <c r="A275" s="55" t="s">
        <v>668</v>
      </c>
      <c r="B275" s="229" t="s">
        <v>330</v>
      </c>
      <c r="C275" s="230"/>
      <c r="D275" s="231"/>
      <c r="E275" s="73">
        <v>984</v>
      </c>
      <c r="F275" s="65" t="s">
        <v>47</v>
      </c>
      <c r="G275" s="79" t="s">
        <v>220</v>
      </c>
      <c r="H275" s="79" t="s">
        <v>614</v>
      </c>
      <c r="I275" s="79" t="s">
        <v>342</v>
      </c>
      <c r="J275" s="67">
        <v>630.6</v>
      </c>
      <c r="K275" s="56">
        <v>630.6</v>
      </c>
      <c r="L275" s="113">
        <f t="shared" si="33"/>
        <v>100</v>
      </c>
    </row>
    <row r="276" spans="1:12" ht="64.5" customHeight="1" x14ac:dyDescent="0.25">
      <c r="A276" s="11" t="s">
        <v>227</v>
      </c>
      <c r="B276" s="137" t="s">
        <v>275</v>
      </c>
      <c r="C276" s="157"/>
      <c r="D276" s="158"/>
      <c r="E276" s="12">
        <v>984</v>
      </c>
      <c r="F276" s="13" t="s">
        <v>47</v>
      </c>
      <c r="G276" s="12">
        <v>7950015</v>
      </c>
      <c r="H276" s="12"/>
      <c r="I276" s="12"/>
      <c r="J276" s="19">
        <f t="shared" ref="J276:K278" si="35">SUM(J277)</f>
        <v>435.8</v>
      </c>
      <c r="K276" s="19">
        <f t="shared" si="35"/>
        <v>403.5</v>
      </c>
      <c r="L276" s="113">
        <f t="shared" si="33"/>
        <v>92.588343276732445</v>
      </c>
    </row>
    <row r="277" spans="1:12" s="5" customFormat="1" ht="22.5" customHeight="1" x14ac:dyDescent="0.25">
      <c r="A277" s="11" t="s">
        <v>228</v>
      </c>
      <c r="B277" s="125" t="s">
        <v>159</v>
      </c>
      <c r="C277" s="149"/>
      <c r="D277" s="150"/>
      <c r="E277" s="6">
        <v>984</v>
      </c>
      <c r="F277" s="7" t="s">
        <v>47</v>
      </c>
      <c r="G277" s="6">
        <v>7950015</v>
      </c>
      <c r="H277" s="6">
        <v>200</v>
      </c>
      <c r="I277" s="6"/>
      <c r="J277" s="15">
        <f t="shared" si="35"/>
        <v>435.8</v>
      </c>
      <c r="K277" s="15">
        <f t="shared" si="35"/>
        <v>403.5</v>
      </c>
      <c r="L277" s="113">
        <f t="shared" si="33"/>
        <v>92.588343276732445</v>
      </c>
    </row>
    <row r="278" spans="1:12" s="5" customFormat="1" ht="30" customHeight="1" x14ac:dyDescent="0.25">
      <c r="A278" s="11" t="s">
        <v>452</v>
      </c>
      <c r="B278" s="125" t="s">
        <v>314</v>
      </c>
      <c r="C278" s="126"/>
      <c r="D278" s="127"/>
      <c r="E278" s="6">
        <v>984</v>
      </c>
      <c r="F278" s="7" t="s">
        <v>47</v>
      </c>
      <c r="G278" s="6">
        <v>7950015</v>
      </c>
      <c r="H278" s="6">
        <v>240</v>
      </c>
      <c r="I278" s="6"/>
      <c r="J278" s="15">
        <f t="shared" si="35"/>
        <v>435.8</v>
      </c>
      <c r="K278" s="15">
        <f t="shared" si="35"/>
        <v>403.5</v>
      </c>
      <c r="L278" s="113">
        <f t="shared" si="33"/>
        <v>92.588343276732445</v>
      </c>
    </row>
    <row r="279" spans="1:12" s="5" customFormat="1" ht="30" customHeight="1" x14ac:dyDescent="0.25">
      <c r="A279" s="11" t="s">
        <v>453</v>
      </c>
      <c r="B279" s="125" t="s">
        <v>315</v>
      </c>
      <c r="C279" s="126"/>
      <c r="D279" s="127"/>
      <c r="E279" s="6">
        <v>984</v>
      </c>
      <c r="F279" s="7" t="s">
        <v>47</v>
      </c>
      <c r="G279" s="6">
        <v>7950015</v>
      </c>
      <c r="H279" s="6">
        <v>244</v>
      </c>
      <c r="I279" s="6"/>
      <c r="J279" s="15">
        <f>SUM(J280+J282)</f>
        <v>435.8</v>
      </c>
      <c r="K279" s="15">
        <f>SUM(K280+K282)</f>
        <v>403.5</v>
      </c>
      <c r="L279" s="113">
        <f t="shared" si="33"/>
        <v>92.588343276732445</v>
      </c>
    </row>
    <row r="280" spans="1:12" s="5" customFormat="1" ht="15.75" customHeight="1" x14ac:dyDescent="0.25">
      <c r="A280" s="11" t="s">
        <v>454</v>
      </c>
      <c r="B280" s="128" t="s">
        <v>294</v>
      </c>
      <c r="C280" s="129"/>
      <c r="D280" s="130"/>
      <c r="E280" s="6">
        <v>984</v>
      </c>
      <c r="F280" s="7" t="s">
        <v>47</v>
      </c>
      <c r="G280" s="6">
        <v>7950015</v>
      </c>
      <c r="H280" s="6">
        <v>244</v>
      </c>
      <c r="I280" s="6">
        <v>220</v>
      </c>
      <c r="J280" s="15">
        <f>SUM(J281)</f>
        <v>255.9</v>
      </c>
      <c r="K280" s="15">
        <f>SUM(K281)</f>
        <v>255.9</v>
      </c>
      <c r="L280" s="113">
        <f t="shared" si="33"/>
        <v>100</v>
      </c>
    </row>
    <row r="281" spans="1:12" s="5" customFormat="1" ht="15.75" customHeight="1" x14ac:dyDescent="0.25">
      <c r="A281" s="11" t="s">
        <v>669</v>
      </c>
      <c r="B281" s="125" t="s">
        <v>326</v>
      </c>
      <c r="C281" s="126"/>
      <c r="D281" s="127"/>
      <c r="E281" s="6">
        <v>984</v>
      </c>
      <c r="F281" s="7" t="s">
        <v>47</v>
      </c>
      <c r="G281" s="6">
        <v>7950015</v>
      </c>
      <c r="H281" s="6">
        <v>244</v>
      </c>
      <c r="I281" s="6">
        <v>225</v>
      </c>
      <c r="J281" s="15">
        <v>255.9</v>
      </c>
      <c r="K281" s="6">
        <v>255.9</v>
      </c>
      <c r="L281" s="113">
        <f t="shared" si="33"/>
        <v>100</v>
      </c>
    </row>
    <row r="282" spans="1:12" s="5" customFormat="1" ht="16.5" customHeight="1" x14ac:dyDescent="0.25">
      <c r="A282" s="11" t="s">
        <v>670</v>
      </c>
      <c r="B282" s="128" t="s">
        <v>418</v>
      </c>
      <c r="C282" s="129"/>
      <c r="D282" s="130"/>
      <c r="E282" s="6">
        <v>984</v>
      </c>
      <c r="F282" s="7" t="s">
        <v>47</v>
      </c>
      <c r="G282" s="6">
        <v>7950015</v>
      </c>
      <c r="H282" s="6">
        <v>244</v>
      </c>
      <c r="I282" s="6">
        <v>310</v>
      </c>
      <c r="J282" s="15">
        <v>179.9</v>
      </c>
      <c r="K282" s="6">
        <v>147.6</v>
      </c>
      <c r="L282" s="113">
        <f t="shared" si="33"/>
        <v>82.045580878265696</v>
      </c>
    </row>
    <row r="283" spans="1:12" s="5" customFormat="1" ht="48" customHeight="1" x14ac:dyDescent="0.25">
      <c r="A283" s="11" t="s">
        <v>229</v>
      </c>
      <c r="B283" s="176" t="s">
        <v>225</v>
      </c>
      <c r="C283" s="177"/>
      <c r="D283" s="178"/>
      <c r="E283" s="23">
        <v>984</v>
      </c>
      <c r="F283" s="27" t="s">
        <v>47</v>
      </c>
      <c r="G283" s="27" t="s">
        <v>226</v>
      </c>
      <c r="H283" s="27"/>
      <c r="I283" s="27"/>
      <c r="J283" s="19">
        <f>SUM(J284+J290)</f>
        <v>4146.6000000000004</v>
      </c>
      <c r="K283" s="19">
        <f>SUM(K284+K290)</f>
        <v>694.2</v>
      </c>
      <c r="L283" s="113">
        <f t="shared" si="33"/>
        <v>16.741426711040369</v>
      </c>
    </row>
    <row r="284" spans="1:12" ht="20.25" customHeight="1" x14ac:dyDescent="0.25">
      <c r="A284" s="11" t="s">
        <v>230</v>
      </c>
      <c r="B284" s="125" t="s">
        <v>159</v>
      </c>
      <c r="C284" s="149"/>
      <c r="D284" s="150"/>
      <c r="E284" s="36">
        <v>984</v>
      </c>
      <c r="F284" s="28" t="s">
        <v>47</v>
      </c>
      <c r="G284" s="28" t="s">
        <v>226</v>
      </c>
      <c r="H284" s="28" t="s">
        <v>160</v>
      </c>
      <c r="I284" s="28"/>
      <c r="J284" s="15">
        <f>SUM(J285)</f>
        <v>3596.2000000000003</v>
      </c>
      <c r="K284" s="15">
        <f>SUM(K285)</f>
        <v>143.80000000000001</v>
      </c>
      <c r="L284" s="113">
        <f t="shared" si="33"/>
        <v>3.9986652577720929</v>
      </c>
    </row>
    <row r="285" spans="1:12" ht="32.25" customHeight="1" x14ac:dyDescent="0.25">
      <c r="A285" s="11" t="s">
        <v>455</v>
      </c>
      <c r="B285" s="125" t="s">
        <v>314</v>
      </c>
      <c r="C285" s="126"/>
      <c r="D285" s="127"/>
      <c r="E285" s="36">
        <v>984</v>
      </c>
      <c r="F285" s="28" t="s">
        <v>47</v>
      </c>
      <c r="G285" s="28" t="s">
        <v>226</v>
      </c>
      <c r="H285" s="28" t="s">
        <v>358</v>
      </c>
      <c r="I285" s="28"/>
      <c r="J285" s="15">
        <f>SUM(J286)</f>
        <v>3596.2000000000003</v>
      </c>
      <c r="K285" s="15">
        <f>SUM(K286)</f>
        <v>143.80000000000001</v>
      </c>
      <c r="L285" s="113">
        <f t="shared" si="33"/>
        <v>3.9986652577720929</v>
      </c>
    </row>
    <row r="286" spans="1:12" ht="31.5" customHeight="1" x14ac:dyDescent="0.25">
      <c r="A286" s="11" t="s">
        <v>456</v>
      </c>
      <c r="B286" s="125" t="s">
        <v>315</v>
      </c>
      <c r="C286" s="126"/>
      <c r="D286" s="127"/>
      <c r="E286" s="36">
        <v>984</v>
      </c>
      <c r="F286" s="28" t="s">
        <v>47</v>
      </c>
      <c r="G286" s="28" t="s">
        <v>226</v>
      </c>
      <c r="H286" s="28" t="s">
        <v>359</v>
      </c>
      <c r="I286" s="28"/>
      <c r="J286" s="15">
        <f>SUM(J287+J289)</f>
        <v>3596.2000000000003</v>
      </c>
      <c r="K286" s="15">
        <f>SUM(K287+K289)</f>
        <v>143.80000000000001</v>
      </c>
      <c r="L286" s="113">
        <f t="shared" si="33"/>
        <v>3.9986652577720929</v>
      </c>
    </row>
    <row r="287" spans="1:12" ht="17.25" customHeight="1" x14ac:dyDescent="0.25">
      <c r="A287" s="11" t="s">
        <v>457</v>
      </c>
      <c r="B287" s="128" t="s">
        <v>294</v>
      </c>
      <c r="C287" s="129"/>
      <c r="D287" s="130"/>
      <c r="E287" s="36">
        <v>984</v>
      </c>
      <c r="F287" s="28" t="s">
        <v>47</v>
      </c>
      <c r="G287" s="28" t="s">
        <v>226</v>
      </c>
      <c r="H287" s="28" t="s">
        <v>359</v>
      </c>
      <c r="I287" s="28" t="s">
        <v>357</v>
      </c>
      <c r="J287" s="15">
        <f>SUM(J288)</f>
        <v>3553.8</v>
      </c>
      <c r="K287" s="15">
        <f>SUM(K288)</f>
        <v>143.80000000000001</v>
      </c>
      <c r="L287" s="113">
        <f t="shared" si="33"/>
        <v>4.0463728966177053</v>
      </c>
    </row>
    <row r="288" spans="1:12" s="59" customFormat="1" ht="16.5" customHeight="1" x14ac:dyDescent="0.25">
      <c r="A288" s="55" t="s">
        <v>619</v>
      </c>
      <c r="B288" s="131" t="s">
        <v>293</v>
      </c>
      <c r="C288" s="132"/>
      <c r="D288" s="133"/>
      <c r="E288" s="75">
        <v>984</v>
      </c>
      <c r="F288" s="76" t="s">
        <v>47</v>
      </c>
      <c r="G288" s="76" t="s">
        <v>226</v>
      </c>
      <c r="H288" s="76" t="s">
        <v>359</v>
      </c>
      <c r="I288" s="76" t="s">
        <v>356</v>
      </c>
      <c r="J288" s="64">
        <v>3553.8</v>
      </c>
      <c r="K288" s="61">
        <v>143.80000000000001</v>
      </c>
      <c r="L288" s="113">
        <f t="shared" si="33"/>
        <v>4.0463728966177053</v>
      </c>
    </row>
    <row r="289" spans="1:12" s="63" customFormat="1" ht="17.25" customHeight="1" x14ac:dyDescent="0.25">
      <c r="A289" s="55" t="s">
        <v>620</v>
      </c>
      <c r="B289" s="122" t="s">
        <v>340</v>
      </c>
      <c r="C289" s="123"/>
      <c r="D289" s="124"/>
      <c r="E289" s="73">
        <v>984</v>
      </c>
      <c r="F289" s="65" t="s">
        <v>47</v>
      </c>
      <c r="G289" s="65" t="s">
        <v>226</v>
      </c>
      <c r="H289" s="65" t="s">
        <v>359</v>
      </c>
      <c r="I289" s="65" t="s">
        <v>441</v>
      </c>
      <c r="J289" s="67">
        <v>42.4</v>
      </c>
      <c r="K289" s="67">
        <v>0</v>
      </c>
      <c r="L289" s="113">
        <f t="shared" si="33"/>
        <v>0</v>
      </c>
    </row>
    <row r="290" spans="1:12" s="59" customFormat="1" ht="17.25" customHeight="1" x14ac:dyDescent="0.25">
      <c r="A290" s="11" t="s">
        <v>621</v>
      </c>
      <c r="B290" s="151" t="s">
        <v>158</v>
      </c>
      <c r="C290" s="152"/>
      <c r="D290" s="153"/>
      <c r="E290" s="36">
        <v>984</v>
      </c>
      <c r="F290" s="28" t="s">
        <v>47</v>
      </c>
      <c r="G290" s="29" t="s">
        <v>226</v>
      </c>
      <c r="H290" s="29" t="s">
        <v>162</v>
      </c>
      <c r="I290" s="29"/>
      <c r="J290" s="64">
        <f t="shared" ref="J290:K292" si="36">J291</f>
        <v>550.4</v>
      </c>
      <c r="K290" s="64">
        <f t="shared" si="36"/>
        <v>550.4</v>
      </c>
      <c r="L290" s="113">
        <f t="shared" si="33"/>
        <v>100</v>
      </c>
    </row>
    <row r="291" spans="1:12" s="59" customFormat="1" ht="17.25" customHeight="1" x14ac:dyDescent="0.25">
      <c r="A291" s="11" t="s">
        <v>622</v>
      </c>
      <c r="B291" s="151" t="s">
        <v>328</v>
      </c>
      <c r="C291" s="152"/>
      <c r="D291" s="153"/>
      <c r="E291" s="36">
        <v>984</v>
      </c>
      <c r="F291" s="28" t="s">
        <v>47</v>
      </c>
      <c r="G291" s="29" t="s">
        <v>226</v>
      </c>
      <c r="H291" s="29" t="s">
        <v>584</v>
      </c>
      <c r="I291" s="29"/>
      <c r="J291" s="64">
        <f t="shared" si="36"/>
        <v>550.4</v>
      </c>
      <c r="K291" s="64">
        <f t="shared" si="36"/>
        <v>550.4</v>
      </c>
      <c r="L291" s="113">
        <f t="shared" si="33"/>
        <v>100</v>
      </c>
    </row>
    <row r="292" spans="1:12" s="59" customFormat="1" ht="17.25" customHeight="1" x14ac:dyDescent="0.25">
      <c r="A292" s="11" t="s">
        <v>623</v>
      </c>
      <c r="B292" s="151" t="s">
        <v>355</v>
      </c>
      <c r="C292" s="152"/>
      <c r="D292" s="153"/>
      <c r="E292" s="36">
        <v>984</v>
      </c>
      <c r="F292" s="28" t="s">
        <v>47</v>
      </c>
      <c r="G292" s="29" t="s">
        <v>226</v>
      </c>
      <c r="H292" s="29" t="s">
        <v>614</v>
      </c>
      <c r="I292" s="29"/>
      <c r="J292" s="64">
        <f t="shared" si="36"/>
        <v>550.4</v>
      </c>
      <c r="K292" s="64">
        <f t="shared" si="36"/>
        <v>550.4</v>
      </c>
      <c r="L292" s="113">
        <f t="shared" si="33"/>
        <v>100</v>
      </c>
    </row>
    <row r="293" spans="1:12" s="59" customFormat="1" ht="17.25" customHeight="1" x14ac:dyDescent="0.25">
      <c r="A293" s="11" t="s">
        <v>624</v>
      </c>
      <c r="B293" s="154" t="s">
        <v>330</v>
      </c>
      <c r="C293" s="155"/>
      <c r="D293" s="156"/>
      <c r="E293" s="23">
        <v>984</v>
      </c>
      <c r="F293" s="27" t="s">
        <v>47</v>
      </c>
      <c r="G293" s="40" t="s">
        <v>226</v>
      </c>
      <c r="H293" s="40" t="s">
        <v>614</v>
      </c>
      <c r="I293" s="40" t="s">
        <v>342</v>
      </c>
      <c r="J293" s="67">
        <v>550.4</v>
      </c>
      <c r="K293" s="56">
        <v>550.4</v>
      </c>
      <c r="L293" s="113">
        <f t="shared" si="33"/>
        <v>100</v>
      </c>
    </row>
    <row r="294" spans="1:12" s="5" customFormat="1" ht="48" customHeight="1" x14ac:dyDescent="0.25">
      <c r="A294" s="11" t="s">
        <v>625</v>
      </c>
      <c r="B294" s="137" t="s">
        <v>279</v>
      </c>
      <c r="C294" s="138"/>
      <c r="D294" s="139"/>
      <c r="E294" s="12">
        <v>984</v>
      </c>
      <c r="F294" s="13" t="s">
        <v>47</v>
      </c>
      <c r="G294" s="12">
        <v>7950017</v>
      </c>
      <c r="H294" s="12"/>
      <c r="I294" s="12"/>
      <c r="J294" s="19">
        <f>J295+J302</f>
        <v>28874.399999999998</v>
      </c>
      <c r="K294" s="19">
        <f>K295+K302</f>
        <v>1432.5</v>
      </c>
      <c r="L294" s="113">
        <f t="shared" si="33"/>
        <v>4.9611420497049297</v>
      </c>
    </row>
    <row r="295" spans="1:12" ht="21" customHeight="1" x14ac:dyDescent="0.25">
      <c r="A295" s="11" t="s">
        <v>626</v>
      </c>
      <c r="B295" s="125" t="s">
        <v>159</v>
      </c>
      <c r="C295" s="149"/>
      <c r="D295" s="150"/>
      <c r="E295" s="6">
        <v>984</v>
      </c>
      <c r="F295" s="7" t="s">
        <v>47</v>
      </c>
      <c r="G295" s="6">
        <v>7950017</v>
      </c>
      <c r="H295" s="6">
        <v>200</v>
      </c>
      <c r="I295" s="6"/>
      <c r="J295" s="15">
        <f>SUM(J296)</f>
        <v>27729.599999999999</v>
      </c>
      <c r="K295" s="15">
        <f>SUM(K296)</f>
        <v>287.7</v>
      </c>
      <c r="L295" s="113">
        <f t="shared" si="33"/>
        <v>1.0375194737753159</v>
      </c>
    </row>
    <row r="296" spans="1:12" ht="31.5" customHeight="1" x14ac:dyDescent="0.25">
      <c r="A296" s="11" t="s">
        <v>627</v>
      </c>
      <c r="B296" s="125" t="s">
        <v>314</v>
      </c>
      <c r="C296" s="126"/>
      <c r="D296" s="127"/>
      <c r="E296" s="6">
        <v>984</v>
      </c>
      <c r="F296" s="7" t="s">
        <v>47</v>
      </c>
      <c r="G296" s="6">
        <v>7950017</v>
      </c>
      <c r="H296" s="6">
        <v>240</v>
      </c>
      <c r="I296" s="53"/>
      <c r="J296" s="45">
        <f>SUM(J297)</f>
        <v>27729.599999999999</v>
      </c>
      <c r="K296" s="45">
        <f>SUM(K297)</f>
        <v>287.7</v>
      </c>
      <c r="L296" s="113">
        <f t="shared" si="33"/>
        <v>1.0375194737753159</v>
      </c>
    </row>
    <row r="297" spans="1:12" ht="31.5" customHeight="1" x14ac:dyDescent="0.25">
      <c r="A297" s="11" t="s">
        <v>628</v>
      </c>
      <c r="B297" s="125" t="s">
        <v>315</v>
      </c>
      <c r="C297" s="126"/>
      <c r="D297" s="127"/>
      <c r="E297" s="6">
        <v>984</v>
      </c>
      <c r="F297" s="7" t="s">
        <v>47</v>
      </c>
      <c r="G297" s="6">
        <v>7950017</v>
      </c>
      <c r="H297" s="6">
        <v>244</v>
      </c>
      <c r="I297" s="53"/>
      <c r="J297" s="45">
        <f>SUM(J301+J300+J298)</f>
        <v>27729.599999999999</v>
      </c>
      <c r="K297" s="45">
        <f>SUM(K301+K300+K298)</f>
        <v>287.7</v>
      </c>
      <c r="L297" s="113">
        <f t="shared" si="33"/>
        <v>1.0375194737753159</v>
      </c>
    </row>
    <row r="298" spans="1:12" s="59" customFormat="1" ht="17.25" customHeight="1" x14ac:dyDescent="0.25">
      <c r="A298" s="55" t="s">
        <v>629</v>
      </c>
      <c r="B298" s="122" t="s">
        <v>294</v>
      </c>
      <c r="C298" s="123"/>
      <c r="D298" s="124"/>
      <c r="E298" s="61">
        <v>984</v>
      </c>
      <c r="F298" s="62" t="s">
        <v>47</v>
      </c>
      <c r="G298" s="61">
        <v>7950017</v>
      </c>
      <c r="H298" s="61">
        <v>244</v>
      </c>
      <c r="I298" s="70">
        <v>220</v>
      </c>
      <c r="J298" s="81">
        <f>SUM(J299)</f>
        <v>25121.200000000001</v>
      </c>
      <c r="K298" s="81">
        <f>SUM(K299)</f>
        <v>287.7</v>
      </c>
      <c r="L298" s="113">
        <f t="shared" si="33"/>
        <v>1.1452478384790534</v>
      </c>
    </row>
    <row r="299" spans="1:12" s="59" customFormat="1" ht="19.5" customHeight="1" x14ac:dyDescent="0.25">
      <c r="A299" s="55" t="s">
        <v>671</v>
      </c>
      <c r="B299" s="131" t="s">
        <v>293</v>
      </c>
      <c r="C299" s="132"/>
      <c r="D299" s="133"/>
      <c r="E299" s="61">
        <v>984</v>
      </c>
      <c r="F299" s="62" t="s">
        <v>47</v>
      </c>
      <c r="G299" s="61">
        <v>7950017</v>
      </c>
      <c r="H299" s="61">
        <v>244</v>
      </c>
      <c r="I299" s="70">
        <v>226</v>
      </c>
      <c r="J299" s="81">
        <v>25121.200000000001</v>
      </c>
      <c r="K299" s="61">
        <v>287.7</v>
      </c>
      <c r="L299" s="113">
        <f t="shared" si="33"/>
        <v>1.1452478384790534</v>
      </c>
    </row>
    <row r="300" spans="1:12" ht="16.5" customHeight="1" x14ac:dyDescent="0.25">
      <c r="A300" s="11" t="s">
        <v>672</v>
      </c>
      <c r="B300" s="125" t="s">
        <v>418</v>
      </c>
      <c r="C300" s="126"/>
      <c r="D300" s="127"/>
      <c r="E300" s="6">
        <v>984</v>
      </c>
      <c r="F300" s="7" t="s">
        <v>47</v>
      </c>
      <c r="G300" s="6">
        <v>7950017</v>
      </c>
      <c r="H300" s="6">
        <v>244</v>
      </c>
      <c r="I300" s="53">
        <v>310</v>
      </c>
      <c r="J300" s="45">
        <v>1936.6</v>
      </c>
      <c r="K300" s="15">
        <v>0</v>
      </c>
      <c r="L300" s="113">
        <f t="shared" si="33"/>
        <v>0</v>
      </c>
    </row>
    <row r="301" spans="1:12" ht="15.75" customHeight="1" x14ac:dyDescent="0.25">
      <c r="A301" s="11" t="s">
        <v>673</v>
      </c>
      <c r="B301" s="125" t="s">
        <v>340</v>
      </c>
      <c r="C301" s="126"/>
      <c r="D301" s="127"/>
      <c r="E301" s="6">
        <v>984</v>
      </c>
      <c r="F301" s="7" t="s">
        <v>47</v>
      </c>
      <c r="G301" s="6">
        <v>7950017</v>
      </c>
      <c r="H301" s="6">
        <v>244</v>
      </c>
      <c r="I301" s="6">
        <v>340</v>
      </c>
      <c r="J301" s="15">
        <v>671.8</v>
      </c>
      <c r="K301" s="15">
        <v>0</v>
      </c>
      <c r="L301" s="113">
        <f t="shared" si="33"/>
        <v>0</v>
      </c>
    </row>
    <row r="302" spans="1:12" ht="15.75" customHeight="1" x14ac:dyDescent="0.25">
      <c r="A302" s="11" t="s">
        <v>674</v>
      </c>
      <c r="B302" s="151" t="s">
        <v>158</v>
      </c>
      <c r="C302" s="152"/>
      <c r="D302" s="153"/>
      <c r="E302" s="36">
        <v>984</v>
      </c>
      <c r="F302" s="28" t="s">
        <v>47</v>
      </c>
      <c r="G302" s="6">
        <v>7950017</v>
      </c>
      <c r="H302" s="29" t="s">
        <v>162</v>
      </c>
      <c r="I302" s="29"/>
      <c r="J302" s="15">
        <f t="shared" ref="J302:K304" si="37">J303</f>
        <v>1144.8</v>
      </c>
      <c r="K302" s="15">
        <f t="shared" si="37"/>
        <v>1144.8</v>
      </c>
      <c r="L302" s="113">
        <f t="shared" si="33"/>
        <v>100</v>
      </c>
    </row>
    <row r="303" spans="1:12" ht="15.75" customHeight="1" x14ac:dyDescent="0.25">
      <c r="A303" s="11" t="s">
        <v>675</v>
      </c>
      <c r="B303" s="151" t="s">
        <v>328</v>
      </c>
      <c r="C303" s="152"/>
      <c r="D303" s="153"/>
      <c r="E303" s="36">
        <v>984</v>
      </c>
      <c r="F303" s="28" t="s">
        <v>47</v>
      </c>
      <c r="G303" s="6">
        <v>7950017</v>
      </c>
      <c r="H303" s="29" t="s">
        <v>584</v>
      </c>
      <c r="I303" s="29"/>
      <c r="J303" s="15">
        <f t="shared" si="37"/>
        <v>1144.8</v>
      </c>
      <c r="K303" s="15">
        <f t="shared" si="37"/>
        <v>1144.8</v>
      </c>
      <c r="L303" s="113">
        <f t="shared" si="33"/>
        <v>100</v>
      </c>
    </row>
    <row r="304" spans="1:12" ht="15.75" customHeight="1" x14ac:dyDescent="0.25">
      <c r="A304" s="11" t="s">
        <v>676</v>
      </c>
      <c r="B304" s="151" t="s">
        <v>355</v>
      </c>
      <c r="C304" s="152"/>
      <c r="D304" s="153"/>
      <c r="E304" s="36">
        <v>984</v>
      </c>
      <c r="F304" s="28" t="s">
        <v>47</v>
      </c>
      <c r="G304" s="6">
        <v>7950017</v>
      </c>
      <c r="H304" s="29" t="s">
        <v>614</v>
      </c>
      <c r="I304" s="29"/>
      <c r="J304" s="15">
        <f t="shared" si="37"/>
        <v>1144.8</v>
      </c>
      <c r="K304" s="15">
        <f t="shared" si="37"/>
        <v>1144.8</v>
      </c>
      <c r="L304" s="113">
        <f t="shared" si="33"/>
        <v>100</v>
      </c>
    </row>
    <row r="305" spans="1:12" ht="15.75" customHeight="1" x14ac:dyDescent="0.25">
      <c r="A305" s="11" t="s">
        <v>677</v>
      </c>
      <c r="B305" s="154" t="s">
        <v>330</v>
      </c>
      <c r="C305" s="155"/>
      <c r="D305" s="156"/>
      <c r="E305" s="23">
        <v>984</v>
      </c>
      <c r="F305" s="27" t="s">
        <v>47</v>
      </c>
      <c r="G305" s="40" t="s">
        <v>615</v>
      </c>
      <c r="H305" s="40" t="s">
        <v>614</v>
      </c>
      <c r="I305" s="40" t="s">
        <v>342</v>
      </c>
      <c r="J305" s="19">
        <v>1144.8</v>
      </c>
      <c r="K305" s="12">
        <v>1144.8</v>
      </c>
      <c r="L305" s="113">
        <f t="shared" si="33"/>
        <v>100</v>
      </c>
    </row>
    <row r="306" spans="1:12" s="38" customFormat="1" ht="64.5" customHeight="1" x14ac:dyDescent="0.25">
      <c r="A306" s="11" t="s">
        <v>678</v>
      </c>
      <c r="B306" s="176" t="s">
        <v>231</v>
      </c>
      <c r="C306" s="177"/>
      <c r="D306" s="178"/>
      <c r="E306" s="36">
        <v>984</v>
      </c>
      <c r="F306" s="28" t="s">
        <v>47</v>
      </c>
      <c r="G306" s="28" t="s">
        <v>232</v>
      </c>
      <c r="H306" s="28"/>
      <c r="I306" s="28"/>
      <c r="J306" s="15">
        <f t="shared" ref="J306:K310" si="38">SUM(J307)</f>
        <v>100</v>
      </c>
      <c r="K306" s="15">
        <f t="shared" si="38"/>
        <v>38</v>
      </c>
      <c r="L306" s="113">
        <f t="shared" si="33"/>
        <v>38</v>
      </c>
    </row>
    <row r="307" spans="1:12" s="5" customFormat="1" ht="21.75" customHeight="1" x14ac:dyDescent="0.25">
      <c r="A307" s="11" t="s">
        <v>679</v>
      </c>
      <c r="B307" s="125" t="s">
        <v>159</v>
      </c>
      <c r="C307" s="149"/>
      <c r="D307" s="150"/>
      <c r="E307" s="36">
        <v>984</v>
      </c>
      <c r="F307" s="28" t="s">
        <v>47</v>
      </c>
      <c r="G307" s="28" t="s">
        <v>232</v>
      </c>
      <c r="H307" s="44" t="s">
        <v>160</v>
      </c>
      <c r="I307" s="44"/>
      <c r="J307" s="45">
        <f t="shared" si="38"/>
        <v>100</v>
      </c>
      <c r="K307" s="45">
        <f t="shared" si="38"/>
        <v>38</v>
      </c>
      <c r="L307" s="113">
        <f t="shared" si="33"/>
        <v>38</v>
      </c>
    </row>
    <row r="308" spans="1:12" s="5" customFormat="1" ht="32.25" customHeight="1" x14ac:dyDescent="0.25">
      <c r="A308" s="11" t="s">
        <v>680</v>
      </c>
      <c r="B308" s="125" t="s">
        <v>314</v>
      </c>
      <c r="C308" s="126"/>
      <c r="D308" s="127"/>
      <c r="E308" s="36">
        <v>984</v>
      </c>
      <c r="F308" s="28" t="s">
        <v>47</v>
      </c>
      <c r="G308" s="28" t="s">
        <v>232</v>
      </c>
      <c r="H308" s="44" t="s">
        <v>358</v>
      </c>
      <c r="I308" s="44"/>
      <c r="J308" s="45">
        <f t="shared" si="38"/>
        <v>100</v>
      </c>
      <c r="K308" s="45">
        <f t="shared" si="38"/>
        <v>38</v>
      </c>
      <c r="L308" s="113">
        <f t="shared" si="33"/>
        <v>38</v>
      </c>
    </row>
    <row r="309" spans="1:12" s="5" customFormat="1" ht="32.25" customHeight="1" x14ac:dyDescent="0.25">
      <c r="A309" s="11" t="s">
        <v>681</v>
      </c>
      <c r="B309" s="125" t="s">
        <v>315</v>
      </c>
      <c r="C309" s="126"/>
      <c r="D309" s="127"/>
      <c r="E309" s="36">
        <v>984</v>
      </c>
      <c r="F309" s="28" t="s">
        <v>47</v>
      </c>
      <c r="G309" s="28" t="s">
        <v>232</v>
      </c>
      <c r="H309" s="44" t="s">
        <v>359</v>
      </c>
      <c r="I309" s="44"/>
      <c r="J309" s="45">
        <f t="shared" si="38"/>
        <v>100</v>
      </c>
      <c r="K309" s="45">
        <f t="shared" si="38"/>
        <v>38</v>
      </c>
      <c r="L309" s="113">
        <f t="shared" si="33"/>
        <v>38</v>
      </c>
    </row>
    <row r="310" spans="1:12" s="5" customFormat="1" ht="15.75" customHeight="1" x14ac:dyDescent="0.25">
      <c r="A310" s="11" t="s">
        <v>682</v>
      </c>
      <c r="B310" s="128" t="s">
        <v>294</v>
      </c>
      <c r="C310" s="129"/>
      <c r="D310" s="130"/>
      <c r="E310" s="36">
        <v>984</v>
      </c>
      <c r="F310" s="28" t="s">
        <v>47</v>
      </c>
      <c r="G310" s="28" t="s">
        <v>232</v>
      </c>
      <c r="H310" s="44" t="s">
        <v>359</v>
      </c>
      <c r="I310" s="44" t="s">
        <v>357</v>
      </c>
      <c r="J310" s="45">
        <f t="shared" si="38"/>
        <v>100</v>
      </c>
      <c r="K310" s="45">
        <f t="shared" si="38"/>
        <v>38</v>
      </c>
      <c r="L310" s="113">
        <f t="shared" si="33"/>
        <v>38</v>
      </c>
    </row>
    <row r="311" spans="1:12" s="5" customFormat="1" ht="15" customHeight="1" x14ac:dyDescent="0.25">
      <c r="A311" s="105" t="s">
        <v>683</v>
      </c>
      <c r="B311" s="233" t="s">
        <v>293</v>
      </c>
      <c r="C311" s="234"/>
      <c r="D311" s="235"/>
      <c r="E311" s="106">
        <v>984</v>
      </c>
      <c r="F311" s="44" t="s">
        <v>47</v>
      </c>
      <c r="G311" s="44" t="s">
        <v>232</v>
      </c>
      <c r="H311" s="44" t="s">
        <v>359</v>
      </c>
      <c r="I311" s="44" t="s">
        <v>356</v>
      </c>
      <c r="J311" s="45">
        <v>100</v>
      </c>
      <c r="K311" s="15">
        <v>38</v>
      </c>
      <c r="L311" s="113">
        <f t="shared" si="33"/>
        <v>38</v>
      </c>
    </row>
    <row r="312" spans="1:12" s="5" customFormat="1" ht="81" customHeight="1" x14ac:dyDescent="0.25">
      <c r="A312" s="11" t="s">
        <v>685</v>
      </c>
      <c r="B312" s="228" t="s">
        <v>684</v>
      </c>
      <c r="C312" s="228"/>
      <c r="D312" s="228"/>
      <c r="E312" s="100">
        <v>984</v>
      </c>
      <c r="F312" s="44" t="s">
        <v>47</v>
      </c>
      <c r="G312" s="100">
        <v>7950027</v>
      </c>
      <c r="H312" s="100"/>
      <c r="I312" s="100"/>
      <c r="J312" s="110">
        <f t="shared" ref="J312:K316" si="39">J313</f>
        <v>2523</v>
      </c>
      <c r="K312" s="110">
        <f t="shared" si="39"/>
        <v>2523</v>
      </c>
      <c r="L312" s="113">
        <f t="shared" si="33"/>
        <v>100</v>
      </c>
    </row>
    <row r="313" spans="1:12" s="5" customFormat="1" ht="17.25" customHeight="1" x14ac:dyDescent="0.25">
      <c r="A313" s="11" t="s">
        <v>686</v>
      </c>
      <c r="B313" s="227" t="s">
        <v>159</v>
      </c>
      <c r="C313" s="236"/>
      <c r="D313" s="236"/>
      <c r="E313" s="100">
        <v>984</v>
      </c>
      <c r="F313" s="44" t="s">
        <v>47</v>
      </c>
      <c r="G313" s="100">
        <v>7950027</v>
      </c>
      <c r="H313" s="100">
        <v>200</v>
      </c>
      <c r="I313" s="100"/>
      <c r="J313" s="110">
        <f t="shared" si="39"/>
        <v>2523</v>
      </c>
      <c r="K313" s="110">
        <f t="shared" si="39"/>
        <v>2523</v>
      </c>
      <c r="L313" s="113">
        <f t="shared" si="33"/>
        <v>100</v>
      </c>
    </row>
    <row r="314" spans="1:12" s="5" customFormat="1" ht="30.75" customHeight="1" x14ac:dyDescent="0.25">
      <c r="A314" s="11" t="s">
        <v>687</v>
      </c>
      <c r="B314" s="227" t="s">
        <v>314</v>
      </c>
      <c r="C314" s="227"/>
      <c r="D314" s="227"/>
      <c r="E314" s="100">
        <v>984</v>
      </c>
      <c r="F314" s="44" t="s">
        <v>47</v>
      </c>
      <c r="G314" s="100">
        <v>7950027</v>
      </c>
      <c r="H314" s="102">
        <v>240</v>
      </c>
      <c r="I314" s="102"/>
      <c r="J314" s="111">
        <f t="shared" si="39"/>
        <v>2523</v>
      </c>
      <c r="K314" s="111">
        <f t="shared" si="39"/>
        <v>2523</v>
      </c>
      <c r="L314" s="113">
        <f t="shared" si="33"/>
        <v>100</v>
      </c>
    </row>
    <row r="315" spans="1:12" s="5" customFormat="1" ht="33.75" customHeight="1" x14ac:dyDescent="0.25">
      <c r="A315" s="11" t="s">
        <v>688</v>
      </c>
      <c r="B315" s="227" t="s">
        <v>315</v>
      </c>
      <c r="C315" s="227"/>
      <c r="D315" s="227"/>
      <c r="E315" s="100">
        <v>984</v>
      </c>
      <c r="F315" s="44" t="s">
        <v>47</v>
      </c>
      <c r="G315" s="100">
        <v>7950027</v>
      </c>
      <c r="H315" s="102">
        <v>244</v>
      </c>
      <c r="I315" s="102"/>
      <c r="J315" s="111">
        <f t="shared" si="39"/>
        <v>2523</v>
      </c>
      <c r="K315" s="111">
        <f t="shared" si="39"/>
        <v>2523</v>
      </c>
      <c r="L315" s="113">
        <f t="shared" si="33"/>
        <v>100</v>
      </c>
    </row>
    <row r="316" spans="1:12" s="5" customFormat="1" ht="16.5" customHeight="1" x14ac:dyDescent="0.25">
      <c r="A316" s="11" t="s">
        <v>689</v>
      </c>
      <c r="B316" s="237" t="s">
        <v>294</v>
      </c>
      <c r="C316" s="237"/>
      <c r="D316" s="237"/>
      <c r="E316" s="100">
        <v>984</v>
      </c>
      <c r="F316" s="44" t="s">
        <v>47</v>
      </c>
      <c r="G316" s="100">
        <v>7950027</v>
      </c>
      <c r="H316" s="100">
        <v>244</v>
      </c>
      <c r="I316" s="100">
        <v>220</v>
      </c>
      <c r="J316" s="110">
        <f t="shared" si="39"/>
        <v>2523</v>
      </c>
      <c r="K316" s="110">
        <f t="shared" si="39"/>
        <v>2523</v>
      </c>
      <c r="L316" s="113">
        <f t="shared" si="33"/>
        <v>100</v>
      </c>
    </row>
    <row r="317" spans="1:12" s="5" customFormat="1" ht="15" customHeight="1" x14ac:dyDescent="0.25">
      <c r="A317" s="11" t="s">
        <v>690</v>
      </c>
      <c r="B317" s="224" t="s">
        <v>293</v>
      </c>
      <c r="C317" s="224"/>
      <c r="D317" s="224"/>
      <c r="E317" s="102">
        <v>984</v>
      </c>
      <c r="F317" s="28" t="s">
        <v>47</v>
      </c>
      <c r="G317" s="102">
        <v>7950027</v>
      </c>
      <c r="H317" s="102">
        <v>244</v>
      </c>
      <c r="I317" s="102">
        <v>226</v>
      </c>
      <c r="J317" s="111">
        <v>2523</v>
      </c>
      <c r="K317" s="15">
        <v>2523</v>
      </c>
      <c r="L317" s="113">
        <f t="shared" si="33"/>
        <v>100</v>
      </c>
    </row>
    <row r="318" spans="1:12" ht="18" customHeight="1" x14ac:dyDescent="0.25">
      <c r="A318" s="107" t="s">
        <v>48</v>
      </c>
      <c r="B318" s="232" t="s">
        <v>49</v>
      </c>
      <c r="C318" s="232"/>
      <c r="D318" s="232"/>
      <c r="E318" s="2">
        <v>984</v>
      </c>
      <c r="F318" s="3" t="s">
        <v>50</v>
      </c>
      <c r="G318" s="6"/>
      <c r="H318" s="108"/>
      <c r="I318" s="108"/>
      <c r="J318" s="109">
        <f t="shared" ref="J318:K318" si="40">J319</f>
        <v>295.8</v>
      </c>
      <c r="K318" s="109">
        <f t="shared" si="40"/>
        <v>140.6</v>
      </c>
      <c r="L318" s="113">
        <f t="shared" si="33"/>
        <v>47.532116294793774</v>
      </c>
    </row>
    <row r="319" spans="1:12" s="5" customFormat="1" ht="26.25" customHeight="1" x14ac:dyDescent="0.25">
      <c r="A319" s="20" t="s">
        <v>51</v>
      </c>
      <c r="B319" s="201" t="s">
        <v>52</v>
      </c>
      <c r="C319" s="201"/>
      <c r="D319" s="201"/>
      <c r="E319" s="16">
        <v>984</v>
      </c>
      <c r="F319" s="17" t="s">
        <v>53</v>
      </c>
      <c r="G319" s="12"/>
      <c r="H319" s="12"/>
      <c r="I319" s="12"/>
      <c r="J319" s="26">
        <f t="shared" ref="J319:K322" si="41">SUM(J320)</f>
        <v>295.8</v>
      </c>
      <c r="K319" s="26">
        <f t="shared" si="41"/>
        <v>140.6</v>
      </c>
      <c r="L319" s="113">
        <f t="shared" si="33"/>
        <v>47.532116294793774</v>
      </c>
    </row>
    <row r="320" spans="1:12" ht="81" customHeight="1" x14ac:dyDescent="0.25">
      <c r="A320" s="11" t="s">
        <v>54</v>
      </c>
      <c r="B320" s="137" t="s">
        <v>234</v>
      </c>
      <c r="C320" s="138"/>
      <c r="D320" s="139"/>
      <c r="E320" s="12">
        <v>984</v>
      </c>
      <c r="F320" s="13" t="s">
        <v>53</v>
      </c>
      <c r="G320" s="12">
        <v>7950019</v>
      </c>
      <c r="H320" s="12"/>
      <c r="I320" s="12"/>
      <c r="J320" s="19">
        <f t="shared" si="41"/>
        <v>295.8</v>
      </c>
      <c r="K320" s="19">
        <f t="shared" si="41"/>
        <v>140.6</v>
      </c>
      <c r="L320" s="113">
        <f t="shared" si="33"/>
        <v>47.532116294793774</v>
      </c>
    </row>
    <row r="321" spans="1:12" s="5" customFormat="1" ht="24" customHeight="1" x14ac:dyDescent="0.25">
      <c r="A321" s="10" t="s">
        <v>55</v>
      </c>
      <c r="B321" s="125" t="s">
        <v>159</v>
      </c>
      <c r="C321" s="149"/>
      <c r="D321" s="150"/>
      <c r="E321" s="6">
        <v>984</v>
      </c>
      <c r="F321" s="7" t="s">
        <v>53</v>
      </c>
      <c r="G321" s="6">
        <v>7950019</v>
      </c>
      <c r="H321" s="6">
        <v>200</v>
      </c>
      <c r="I321" s="6"/>
      <c r="J321" s="15">
        <f t="shared" si="41"/>
        <v>295.8</v>
      </c>
      <c r="K321" s="15">
        <f t="shared" si="41"/>
        <v>140.6</v>
      </c>
      <c r="L321" s="113">
        <f t="shared" si="33"/>
        <v>47.532116294793774</v>
      </c>
    </row>
    <row r="322" spans="1:12" s="5" customFormat="1" ht="33" customHeight="1" x14ac:dyDescent="0.25">
      <c r="A322" s="10" t="s">
        <v>458</v>
      </c>
      <c r="B322" s="125" t="s">
        <v>314</v>
      </c>
      <c r="C322" s="126"/>
      <c r="D322" s="127"/>
      <c r="E322" s="6">
        <v>984</v>
      </c>
      <c r="F322" s="7" t="s">
        <v>53</v>
      </c>
      <c r="G322" s="6">
        <v>7950019</v>
      </c>
      <c r="H322" s="6">
        <v>240</v>
      </c>
      <c r="I322" s="6"/>
      <c r="J322" s="15">
        <f t="shared" si="41"/>
        <v>295.8</v>
      </c>
      <c r="K322" s="15">
        <f t="shared" si="41"/>
        <v>140.6</v>
      </c>
      <c r="L322" s="113">
        <f t="shared" si="33"/>
        <v>47.532116294793774</v>
      </c>
    </row>
    <row r="323" spans="1:12" s="5" customFormat="1" ht="31.5" customHeight="1" x14ac:dyDescent="0.25">
      <c r="A323" s="10" t="s">
        <v>459</v>
      </c>
      <c r="B323" s="125" t="s">
        <v>315</v>
      </c>
      <c r="C323" s="126"/>
      <c r="D323" s="127"/>
      <c r="E323" s="6">
        <v>984</v>
      </c>
      <c r="F323" s="7" t="s">
        <v>53</v>
      </c>
      <c r="G323" s="6">
        <v>7950019</v>
      </c>
      <c r="H323" s="6">
        <v>244</v>
      </c>
      <c r="I323" s="6"/>
      <c r="J323" s="15">
        <f>SUM(J324+J326)</f>
        <v>295.8</v>
      </c>
      <c r="K323" s="15">
        <f>SUM(K324+K326)</f>
        <v>140.6</v>
      </c>
      <c r="L323" s="113">
        <f t="shared" si="33"/>
        <v>47.532116294793774</v>
      </c>
    </row>
    <row r="324" spans="1:12" s="5" customFormat="1" ht="16.5" customHeight="1" x14ac:dyDescent="0.25">
      <c r="A324" s="10" t="s">
        <v>460</v>
      </c>
      <c r="B324" s="128" t="s">
        <v>294</v>
      </c>
      <c r="C324" s="129"/>
      <c r="D324" s="130"/>
      <c r="E324" s="6">
        <v>984</v>
      </c>
      <c r="F324" s="7" t="s">
        <v>53</v>
      </c>
      <c r="G324" s="6">
        <v>7950019</v>
      </c>
      <c r="H324" s="6">
        <v>244</v>
      </c>
      <c r="I324" s="6">
        <v>220</v>
      </c>
      <c r="J324" s="15">
        <f>SUM(J325)</f>
        <v>239.7</v>
      </c>
      <c r="K324" s="15">
        <f>SUM(K325)</f>
        <v>140.6</v>
      </c>
      <c r="L324" s="113">
        <f t="shared" si="33"/>
        <v>58.656654151022117</v>
      </c>
    </row>
    <row r="325" spans="1:12" s="5" customFormat="1" ht="18" customHeight="1" x14ac:dyDescent="0.25">
      <c r="A325" s="10" t="s">
        <v>461</v>
      </c>
      <c r="B325" s="125" t="s">
        <v>293</v>
      </c>
      <c r="C325" s="126"/>
      <c r="D325" s="127"/>
      <c r="E325" s="6">
        <v>984</v>
      </c>
      <c r="F325" s="7" t="s">
        <v>53</v>
      </c>
      <c r="G325" s="6">
        <v>7950019</v>
      </c>
      <c r="H325" s="6">
        <v>244</v>
      </c>
      <c r="I325" s="6">
        <v>226</v>
      </c>
      <c r="J325" s="15">
        <v>239.7</v>
      </c>
      <c r="K325" s="6">
        <v>140.6</v>
      </c>
      <c r="L325" s="113">
        <f t="shared" si="33"/>
        <v>58.656654151022117</v>
      </c>
    </row>
    <row r="326" spans="1:12" s="5" customFormat="1" ht="16.5" customHeight="1" x14ac:dyDescent="0.25">
      <c r="A326" s="10" t="s">
        <v>462</v>
      </c>
      <c r="B326" s="125" t="s">
        <v>340</v>
      </c>
      <c r="C326" s="126"/>
      <c r="D326" s="127"/>
      <c r="E326" s="6">
        <v>984</v>
      </c>
      <c r="F326" s="7" t="s">
        <v>53</v>
      </c>
      <c r="G326" s="6">
        <v>7950019</v>
      </c>
      <c r="H326" s="6">
        <v>244</v>
      </c>
      <c r="I326" s="6">
        <v>340</v>
      </c>
      <c r="J326" s="15">
        <v>56.1</v>
      </c>
      <c r="K326" s="15">
        <v>0</v>
      </c>
      <c r="L326" s="113">
        <f t="shared" si="33"/>
        <v>0</v>
      </c>
    </row>
    <row r="327" spans="1:12" ht="14.25" customHeight="1" x14ac:dyDescent="0.25">
      <c r="A327" s="2" t="s">
        <v>56</v>
      </c>
      <c r="B327" s="173" t="s">
        <v>57</v>
      </c>
      <c r="C327" s="174"/>
      <c r="D327" s="175"/>
      <c r="E327" s="2">
        <v>984</v>
      </c>
      <c r="F327" s="3" t="s">
        <v>58</v>
      </c>
      <c r="G327" s="2"/>
      <c r="H327" s="2"/>
      <c r="I327" s="2"/>
      <c r="J327" s="25">
        <f>SUM(J328+J336)</f>
        <v>6808.4</v>
      </c>
      <c r="K327" s="25">
        <f>SUM(K328+K336)</f>
        <v>2572.8000000000002</v>
      </c>
      <c r="L327" s="113">
        <f t="shared" si="33"/>
        <v>37.78861406497856</v>
      </c>
    </row>
    <row r="328" spans="1:12" ht="32.25" customHeight="1" x14ac:dyDescent="0.25">
      <c r="A328" s="16" t="s">
        <v>59</v>
      </c>
      <c r="B328" s="194" t="s">
        <v>140</v>
      </c>
      <c r="C328" s="195"/>
      <c r="D328" s="196"/>
      <c r="E328" s="16">
        <v>984</v>
      </c>
      <c r="F328" s="17" t="s">
        <v>139</v>
      </c>
      <c r="G328" s="16"/>
      <c r="H328" s="16"/>
      <c r="I328" s="16"/>
      <c r="J328" s="26">
        <f>J329</f>
        <v>487.6</v>
      </c>
      <c r="K328" s="26">
        <f>K329</f>
        <v>263.10000000000002</v>
      </c>
      <c r="L328" s="113">
        <f t="shared" si="33"/>
        <v>53.958162428219858</v>
      </c>
    </row>
    <row r="329" spans="1:12" s="5" customFormat="1" ht="129.75" customHeight="1" x14ac:dyDescent="0.25">
      <c r="A329" s="12" t="s">
        <v>62</v>
      </c>
      <c r="B329" s="176" t="s">
        <v>281</v>
      </c>
      <c r="C329" s="177"/>
      <c r="D329" s="178"/>
      <c r="E329" s="12">
        <v>984</v>
      </c>
      <c r="F329" s="13" t="s">
        <v>139</v>
      </c>
      <c r="G329" s="12">
        <v>7950020</v>
      </c>
      <c r="H329" s="12"/>
      <c r="I329" s="12"/>
      <c r="J329" s="19">
        <f>J330</f>
        <v>487.6</v>
      </c>
      <c r="K329" s="19">
        <f>K330</f>
        <v>263.10000000000002</v>
      </c>
      <c r="L329" s="113">
        <f t="shared" si="33"/>
        <v>53.958162428219858</v>
      </c>
    </row>
    <row r="330" spans="1:12" s="5" customFormat="1" ht="22.5" customHeight="1" x14ac:dyDescent="0.25">
      <c r="A330" s="6" t="s">
        <v>63</v>
      </c>
      <c r="B330" s="125" t="s">
        <v>159</v>
      </c>
      <c r="C330" s="149"/>
      <c r="D330" s="150"/>
      <c r="E330" s="6">
        <v>984</v>
      </c>
      <c r="F330" s="7" t="s">
        <v>139</v>
      </c>
      <c r="G330" s="6">
        <v>7950020</v>
      </c>
      <c r="H330" s="6">
        <v>200</v>
      </c>
      <c r="I330" s="6"/>
      <c r="J330" s="15">
        <f t="shared" ref="J330:K332" si="42">SUM(J331)</f>
        <v>487.6</v>
      </c>
      <c r="K330" s="15">
        <f t="shared" si="42"/>
        <v>263.10000000000002</v>
      </c>
      <c r="L330" s="113">
        <f t="shared" si="33"/>
        <v>53.958162428219858</v>
      </c>
    </row>
    <row r="331" spans="1:12" s="5" customFormat="1" ht="32.25" customHeight="1" x14ac:dyDescent="0.25">
      <c r="A331" s="6" t="s">
        <v>463</v>
      </c>
      <c r="B331" s="125" t="s">
        <v>314</v>
      </c>
      <c r="C331" s="126"/>
      <c r="D331" s="127"/>
      <c r="E331" s="6">
        <v>984</v>
      </c>
      <c r="F331" s="7" t="s">
        <v>139</v>
      </c>
      <c r="G331" s="6">
        <v>7950020</v>
      </c>
      <c r="H331" s="6">
        <v>240</v>
      </c>
      <c r="I331" s="6"/>
      <c r="J331" s="15">
        <f t="shared" si="42"/>
        <v>487.6</v>
      </c>
      <c r="K331" s="15">
        <f t="shared" si="42"/>
        <v>263.10000000000002</v>
      </c>
      <c r="L331" s="113">
        <f t="shared" ref="L331:L394" si="43">SUM(K331/J331)*100</f>
        <v>53.958162428219858</v>
      </c>
    </row>
    <row r="332" spans="1:12" s="5" customFormat="1" ht="32.25" customHeight="1" x14ac:dyDescent="0.25">
      <c r="A332" s="6" t="s">
        <v>464</v>
      </c>
      <c r="B332" s="125" t="s">
        <v>315</v>
      </c>
      <c r="C332" s="126"/>
      <c r="D332" s="127"/>
      <c r="E332" s="6">
        <v>984</v>
      </c>
      <c r="F332" s="7" t="s">
        <v>139</v>
      </c>
      <c r="G332" s="6">
        <v>7950020</v>
      </c>
      <c r="H332" s="6">
        <v>244</v>
      </c>
      <c r="I332" s="6"/>
      <c r="J332" s="15">
        <f t="shared" si="42"/>
        <v>487.6</v>
      </c>
      <c r="K332" s="15">
        <f t="shared" si="42"/>
        <v>263.10000000000002</v>
      </c>
      <c r="L332" s="113">
        <f t="shared" si="43"/>
        <v>53.958162428219858</v>
      </c>
    </row>
    <row r="333" spans="1:12" s="5" customFormat="1" ht="16.5" customHeight="1" x14ac:dyDescent="0.25">
      <c r="A333" s="6" t="s">
        <v>465</v>
      </c>
      <c r="B333" s="128" t="s">
        <v>294</v>
      </c>
      <c r="C333" s="129"/>
      <c r="D333" s="130"/>
      <c r="E333" s="6">
        <v>984</v>
      </c>
      <c r="F333" s="7" t="s">
        <v>139</v>
      </c>
      <c r="G333" s="6">
        <v>7950020</v>
      </c>
      <c r="H333" s="6">
        <v>244</v>
      </c>
      <c r="I333" s="6">
        <v>220</v>
      </c>
      <c r="J333" s="15">
        <f>SUM(J334+J335)</f>
        <v>487.6</v>
      </c>
      <c r="K333" s="15">
        <f>SUM(K334+K335)</f>
        <v>263.10000000000002</v>
      </c>
      <c r="L333" s="113">
        <f t="shared" si="43"/>
        <v>53.958162428219858</v>
      </c>
    </row>
    <row r="334" spans="1:12" s="59" customFormat="1" ht="16.5" customHeight="1" x14ac:dyDescent="0.25">
      <c r="A334" s="61" t="s">
        <v>466</v>
      </c>
      <c r="B334" s="131" t="s">
        <v>317</v>
      </c>
      <c r="C334" s="132"/>
      <c r="D334" s="133"/>
      <c r="E334" s="61">
        <v>984</v>
      </c>
      <c r="F334" s="62" t="s">
        <v>139</v>
      </c>
      <c r="G334" s="61">
        <v>7950020</v>
      </c>
      <c r="H334" s="61">
        <v>244</v>
      </c>
      <c r="I334" s="61">
        <v>222</v>
      </c>
      <c r="J334" s="64">
        <v>60.8</v>
      </c>
      <c r="K334" s="61">
        <v>4.8</v>
      </c>
      <c r="L334" s="113">
        <f t="shared" si="43"/>
        <v>7.8947368421052628</v>
      </c>
    </row>
    <row r="335" spans="1:12" s="63" customFormat="1" ht="15.75" customHeight="1" x14ac:dyDescent="0.25">
      <c r="A335" s="61" t="s">
        <v>640</v>
      </c>
      <c r="B335" s="131" t="s">
        <v>293</v>
      </c>
      <c r="C335" s="132"/>
      <c r="D335" s="133"/>
      <c r="E335" s="61">
        <v>984</v>
      </c>
      <c r="F335" s="62" t="s">
        <v>139</v>
      </c>
      <c r="G335" s="61">
        <v>7950020</v>
      </c>
      <c r="H335" s="61">
        <v>244</v>
      </c>
      <c r="I335" s="61">
        <v>226</v>
      </c>
      <c r="J335" s="64">
        <v>426.8</v>
      </c>
      <c r="K335" s="61">
        <v>258.3</v>
      </c>
      <c r="L335" s="113">
        <f t="shared" si="43"/>
        <v>60.520149953139644</v>
      </c>
    </row>
    <row r="336" spans="1:12" ht="19.5" customHeight="1" x14ac:dyDescent="0.25">
      <c r="A336" s="16" t="s">
        <v>141</v>
      </c>
      <c r="B336" s="162" t="s">
        <v>60</v>
      </c>
      <c r="C336" s="163"/>
      <c r="D336" s="164"/>
      <c r="E336" s="16">
        <v>984</v>
      </c>
      <c r="F336" s="17" t="s">
        <v>61</v>
      </c>
      <c r="G336" s="16"/>
      <c r="H336" s="16"/>
      <c r="I336" s="16"/>
      <c r="J336" s="26">
        <f>SUM(J337+J343+J351+J358)</f>
        <v>6320.7999999999993</v>
      </c>
      <c r="K336" s="26">
        <f>SUM(K337+K343+K351+K358)</f>
        <v>2309.7000000000003</v>
      </c>
      <c r="L336" s="113">
        <f t="shared" si="43"/>
        <v>36.541260599924072</v>
      </c>
    </row>
    <row r="337" spans="1:12" ht="64.5" customHeight="1" x14ac:dyDescent="0.25">
      <c r="A337" s="12" t="s">
        <v>142</v>
      </c>
      <c r="B337" s="137" t="s">
        <v>190</v>
      </c>
      <c r="C337" s="138"/>
      <c r="D337" s="139"/>
      <c r="E337" s="12">
        <v>984</v>
      </c>
      <c r="F337" s="13" t="s">
        <v>61</v>
      </c>
      <c r="G337" s="12">
        <v>7950003</v>
      </c>
      <c r="H337" s="16"/>
      <c r="I337" s="16"/>
      <c r="J337" s="19">
        <f t="shared" ref="J337:K341" si="44">J338</f>
        <v>500</v>
      </c>
      <c r="K337" s="19">
        <f t="shared" si="44"/>
        <v>500</v>
      </c>
      <c r="L337" s="113">
        <f t="shared" si="43"/>
        <v>100</v>
      </c>
    </row>
    <row r="338" spans="1:12" ht="19.5" customHeight="1" x14ac:dyDescent="0.25">
      <c r="A338" s="6" t="s">
        <v>143</v>
      </c>
      <c r="B338" s="125" t="s">
        <v>159</v>
      </c>
      <c r="C338" s="149"/>
      <c r="D338" s="150"/>
      <c r="E338" s="6">
        <v>984</v>
      </c>
      <c r="F338" s="7" t="s">
        <v>61</v>
      </c>
      <c r="G338" s="6">
        <v>7950003</v>
      </c>
      <c r="H338" s="6">
        <v>200</v>
      </c>
      <c r="I338" s="16"/>
      <c r="J338" s="15">
        <f t="shared" si="44"/>
        <v>500</v>
      </c>
      <c r="K338" s="15">
        <f t="shared" si="44"/>
        <v>500</v>
      </c>
      <c r="L338" s="113">
        <f t="shared" si="43"/>
        <v>100</v>
      </c>
    </row>
    <row r="339" spans="1:12" ht="34.5" customHeight="1" x14ac:dyDescent="0.25">
      <c r="A339" s="6" t="s">
        <v>467</v>
      </c>
      <c r="B339" s="125" t="s">
        <v>314</v>
      </c>
      <c r="C339" s="126"/>
      <c r="D339" s="127"/>
      <c r="E339" s="6">
        <v>984</v>
      </c>
      <c r="F339" s="7" t="s">
        <v>61</v>
      </c>
      <c r="G339" s="6">
        <v>7950003</v>
      </c>
      <c r="H339" s="6">
        <v>240</v>
      </c>
      <c r="I339" s="16"/>
      <c r="J339" s="15">
        <f t="shared" si="44"/>
        <v>500</v>
      </c>
      <c r="K339" s="15">
        <f t="shared" si="44"/>
        <v>500</v>
      </c>
      <c r="L339" s="113">
        <f t="shared" si="43"/>
        <v>100</v>
      </c>
    </row>
    <row r="340" spans="1:12" ht="32.25" customHeight="1" x14ac:dyDescent="0.25">
      <c r="A340" s="6" t="s">
        <v>468</v>
      </c>
      <c r="B340" s="125" t="s">
        <v>315</v>
      </c>
      <c r="C340" s="126"/>
      <c r="D340" s="127"/>
      <c r="E340" s="6">
        <v>984</v>
      </c>
      <c r="F340" s="7" t="s">
        <v>61</v>
      </c>
      <c r="G340" s="6">
        <v>7950003</v>
      </c>
      <c r="H340" s="6">
        <v>244</v>
      </c>
      <c r="I340" s="16"/>
      <c r="J340" s="15">
        <f t="shared" si="44"/>
        <v>500</v>
      </c>
      <c r="K340" s="15">
        <f t="shared" si="44"/>
        <v>500</v>
      </c>
      <c r="L340" s="113">
        <f t="shared" si="43"/>
        <v>100</v>
      </c>
    </row>
    <row r="341" spans="1:12" ht="17.25" customHeight="1" x14ac:dyDescent="0.25">
      <c r="A341" s="6" t="s">
        <v>469</v>
      </c>
      <c r="B341" s="128" t="s">
        <v>294</v>
      </c>
      <c r="C341" s="129"/>
      <c r="D341" s="130"/>
      <c r="E341" s="12">
        <v>984</v>
      </c>
      <c r="F341" s="13" t="s">
        <v>61</v>
      </c>
      <c r="G341" s="12">
        <v>7950003</v>
      </c>
      <c r="H341" s="12">
        <v>244</v>
      </c>
      <c r="I341" s="12">
        <v>220</v>
      </c>
      <c r="J341" s="19">
        <f t="shared" si="44"/>
        <v>500</v>
      </c>
      <c r="K341" s="19">
        <f t="shared" si="44"/>
        <v>500</v>
      </c>
      <c r="L341" s="113">
        <f t="shared" si="43"/>
        <v>100</v>
      </c>
    </row>
    <row r="342" spans="1:12" s="59" customFormat="1" ht="17.25" customHeight="1" x14ac:dyDescent="0.25">
      <c r="A342" s="61" t="s">
        <v>470</v>
      </c>
      <c r="B342" s="131" t="s">
        <v>293</v>
      </c>
      <c r="C342" s="132"/>
      <c r="D342" s="133"/>
      <c r="E342" s="61">
        <v>984</v>
      </c>
      <c r="F342" s="62" t="s">
        <v>61</v>
      </c>
      <c r="G342" s="61">
        <v>7950003</v>
      </c>
      <c r="H342" s="61">
        <v>244</v>
      </c>
      <c r="I342" s="61">
        <v>226</v>
      </c>
      <c r="J342" s="64">
        <v>500</v>
      </c>
      <c r="K342" s="64">
        <v>500</v>
      </c>
      <c r="L342" s="113">
        <f t="shared" si="43"/>
        <v>100</v>
      </c>
    </row>
    <row r="343" spans="1:12" ht="49.5" customHeight="1" x14ac:dyDescent="0.25">
      <c r="A343" s="12" t="s">
        <v>144</v>
      </c>
      <c r="B343" s="137" t="s">
        <v>276</v>
      </c>
      <c r="C343" s="138"/>
      <c r="D343" s="139"/>
      <c r="E343" s="12">
        <v>984</v>
      </c>
      <c r="F343" s="13" t="s">
        <v>61</v>
      </c>
      <c r="G343" s="12">
        <v>7950021</v>
      </c>
      <c r="H343" s="12"/>
      <c r="I343" s="12"/>
      <c r="J343" s="19">
        <f>J344</f>
        <v>434.7</v>
      </c>
      <c r="K343" s="19">
        <f>K344</f>
        <v>257.2</v>
      </c>
      <c r="L343" s="113">
        <f t="shared" si="43"/>
        <v>59.167241775937427</v>
      </c>
    </row>
    <row r="344" spans="1:12" s="5" customFormat="1" ht="21" customHeight="1" x14ac:dyDescent="0.25">
      <c r="A344" s="6" t="s">
        <v>145</v>
      </c>
      <c r="B344" s="125" t="s">
        <v>159</v>
      </c>
      <c r="C344" s="149"/>
      <c r="D344" s="150"/>
      <c r="E344" s="6">
        <v>984</v>
      </c>
      <c r="F344" s="7" t="s">
        <v>61</v>
      </c>
      <c r="G344" s="6">
        <v>7950021</v>
      </c>
      <c r="H344" s="6">
        <v>200</v>
      </c>
      <c r="I344" s="6"/>
      <c r="J344" s="15">
        <f>SUM(J345)</f>
        <v>434.7</v>
      </c>
      <c r="K344" s="15">
        <f>SUM(K345)</f>
        <v>257.2</v>
      </c>
      <c r="L344" s="113">
        <f t="shared" si="43"/>
        <v>59.167241775937427</v>
      </c>
    </row>
    <row r="345" spans="1:12" s="5" customFormat="1" ht="30.75" customHeight="1" x14ac:dyDescent="0.25">
      <c r="A345" s="6" t="s">
        <v>471</v>
      </c>
      <c r="B345" s="125" t="s">
        <v>314</v>
      </c>
      <c r="C345" s="126"/>
      <c r="D345" s="127"/>
      <c r="E345" s="6">
        <v>984</v>
      </c>
      <c r="F345" s="7" t="s">
        <v>61</v>
      </c>
      <c r="G345" s="6">
        <v>7950021</v>
      </c>
      <c r="H345" s="6">
        <v>240</v>
      </c>
      <c r="I345" s="6"/>
      <c r="J345" s="15">
        <f>SUM(J346)</f>
        <v>434.7</v>
      </c>
      <c r="K345" s="15">
        <f>SUM(K346)</f>
        <v>257.2</v>
      </c>
      <c r="L345" s="113">
        <f t="shared" si="43"/>
        <v>59.167241775937427</v>
      </c>
    </row>
    <row r="346" spans="1:12" s="5" customFormat="1" ht="30.75" customHeight="1" x14ac:dyDescent="0.25">
      <c r="A346" s="6" t="s">
        <v>472</v>
      </c>
      <c r="B346" s="125" t="s">
        <v>315</v>
      </c>
      <c r="C346" s="126"/>
      <c r="D346" s="127"/>
      <c r="E346" s="6">
        <v>984</v>
      </c>
      <c r="F346" s="7" t="s">
        <v>61</v>
      </c>
      <c r="G346" s="6">
        <v>7950021</v>
      </c>
      <c r="H346" s="6">
        <v>244</v>
      </c>
      <c r="I346" s="6"/>
      <c r="J346" s="15">
        <f>SUM(J347+J349+J350)</f>
        <v>434.7</v>
      </c>
      <c r="K346" s="15">
        <f>SUM(K347+K349+K350)</f>
        <v>257.2</v>
      </c>
      <c r="L346" s="113">
        <f t="shared" si="43"/>
        <v>59.167241775937427</v>
      </c>
    </row>
    <row r="347" spans="1:12" s="5" customFormat="1" ht="18" customHeight="1" x14ac:dyDescent="0.25">
      <c r="A347" s="6" t="s">
        <v>473</v>
      </c>
      <c r="B347" s="128" t="s">
        <v>294</v>
      </c>
      <c r="C347" s="129"/>
      <c r="D347" s="130"/>
      <c r="E347" s="12">
        <v>984</v>
      </c>
      <c r="F347" s="13" t="s">
        <v>61</v>
      </c>
      <c r="G347" s="12">
        <v>7950021</v>
      </c>
      <c r="H347" s="12">
        <v>244</v>
      </c>
      <c r="I347" s="12">
        <v>220</v>
      </c>
      <c r="J347" s="19">
        <f>J348</f>
        <v>55.5</v>
      </c>
      <c r="K347" s="19">
        <f>K348</f>
        <v>38.1</v>
      </c>
      <c r="L347" s="113">
        <f t="shared" si="43"/>
        <v>68.648648648648646</v>
      </c>
    </row>
    <row r="348" spans="1:12" s="5" customFormat="1" ht="19.5" customHeight="1" x14ac:dyDescent="0.25">
      <c r="A348" s="6" t="s">
        <v>474</v>
      </c>
      <c r="B348" s="125" t="s">
        <v>293</v>
      </c>
      <c r="C348" s="126"/>
      <c r="D348" s="127"/>
      <c r="E348" s="6">
        <v>984</v>
      </c>
      <c r="F348" s="7" t="s">
        <v>61</v>
      </c>
      <c r="G348" s="6">
        <v>7950021</v>
      </c>
      <c r="H348" s="6">
        <v>244</v>
      </c>
      <c r="I348" s="6">
        <v>226</v>
      </c>
      <c r="J348" s="15">
        <v>55.5</v>
      </c>
      <c r="K348" s="6">
        <v>38.1</v>
      </c>
      <c r="L348" s="113">
        <f t="shared" si="43"/>
        <v>68.648648648648646</v>
      </c>
    </row>
    <row r="349" spans="1:12" s="63" customFormat="1" ht="18.75" customHeight="1" x14ac:dyDescent="0.25">
      <c r="A349" s="61" t="s">
        <v>475</v>
      </c>
      <c r="B349" s="131" t="s">
        <v>330</v>
      </c>
      <c r="C349" s="132"/>
      <c r="D349" s="133"/>
      <c r="E349" s="61">
        <v>984</v>
      </c>
      <c r="F349" s="62" t="s">
        <v>61</v>
      </c>
      <c r="G349" s="61">
        <v>7950021</v>
      </c>
      <c r="H349" s="61">
        <v>244</v>
      </c>
      <c r="I349" s="61">
        <v>290</v>
      </c>
      <c r="J349" s="64">
        <v>379.2</v>
      </c>
      <c r="K349" s="61">
        <v>219.1</v>
      </c>
      <c r="L349" s="113">
        <f t="shared" si="43"/>
        <v>57.779535864978904</v>
      </c>
    </row>
    <row r="350" spans="1:12" s="5" customFormat="1" ht="18.75" customHeight="1" x14ac:dyDescent="0.25">
      <c r="A350" s="6" t="s">
        <v>630</v>
      </c>
      <c r="B350" s="125" t="s">
        <v>340</v>
      </c>
      <c r="C350" s="126"/>
      <c r="D350" s="127"/>
      <c r="E350" s="6">
        <v>984</v>
      </c>
      <c r="F350" s="7" t="s">
        <v>61</v>
      </c>
      <c r="G350" s="6">
        <v>7950021</v>
      </c>
      <c r="H350" s="6">
        <v>244</v>
      </c>
      <c r="I350" s="6">
        <v>340</v>
      </c>
      <c r="J350" s="15">
        <v>0</v>
      </c>
      <c r="K350" s="15">
        <v>0</v>
      </c>
      <c r="L350" s="113"/>
    </row>
    <row r="351" spans="1:12" ht="48" customHeight="1" x14ac:dyDescent="0.25">
      <c r="A351" s="12" t="s">
        <v>146</v>
      </c>
      <c r="B351" s="137" t="s">
        <v>235</v>
      </c>
      <c r="C351" s="138"/>
      <c r="D351" s="139"/>
      <c r="E351" s="12">
        <v>984</v>
      </c>
      <c r="F351" s="13" t="s">
        <v>61</v>
      </c>
      <c r="G351" s="12">
        <v>7950022</v>
      </c>
      <c r="H351" s="12"/>
      <c r="I351" s="12"/>
      <c r="J351" s="19">
        <f>J352</f>
        <v>4820.8999999999996</v>
      </c>
      <c r="K351" s="19">
        <f>K352</f>
        <v>1384.6</v>
      </c>
      <c r="L351" s="113">
        <f t="shared" si="43"/>
        <v>28.72077827791491</v>
      </c>
    </row>
    <row r="352" spans="1:12" s="5" customFormat="1" ht="23.25" customHeight="1" x14ac:dyDescent="0.25">
      <c r="A352" s="6" t="s">
        <v>147</v>
      </c>
      <c r="B352" s="125" t="s">
        <v>159</v>
      </c>
      <c r="C352" s="149"/>
      <c r="D352" s="150"/>
      <c r="E352" s="6">
        <v>984</v>
      </c>
      <c r="F352" s="7" t="s">
        <v>61</v>
      </c>
      <c r="G352" s="6">
        <v>7950022</v>
      </c>
      <c r="H352" s="6">
        <v>200</v>
      </c>
      <c r="I352" s="6"/>
      <c r="J352" s="15">
        <f>SUM(J353)</f>
        <v>4820.8999999999996</v>
      </c>
      <c r="K352" s="15">
        <f>SUM(K353)</f>
        <v>1384.6</v>
      </c>
      <c r="L352" s="113">
        <f t="shared" si="43"/>
        <v>28.72077827791491</v>
      </c>
    </row>
    <row r="353" spans="1:12" s="5" customFormat="1" ht="32.25" customHeight="1" x14ac:dyDescent="0.25">
      <c r="A353" s="6" t="s">
        <v>602</v>
      </c>
      <c r="B353" s="125" t="s">
        <v>314</v>
      </c>
      <c r="C353" s="126"/>
      <c r="D353" s="127"/>
      <c r="E353" s="6">
        <v>984</v>
      </c>
      <c r="F353" s="7" t="s">
        <v>61</v>
      </c>
      <c r="G353" s="6">
        <v>7950022</v>
      </c>
      <c r="H353" s="6">
        <v>240</v>
      </c>
      <c r="I353" s="6"/>
      <c r="J353" s="15">
        <f>SUM(J354)</f>
        <v>4820.8999999999996</v>
      </c>
      <c r="K353" s="15">
        <f>SUM(K354)</f>
        <v>1384.6</v>
      </c>
      <c r="L353" s="113">
        <f t="shared" si="43"/>
        <v>28.72077827791491</v>
      </c>
    </row>
    <row r="354" spans="1:12" s="5" customFormat="1" ht="32.25" customHeight="1" x14ac:dyDescent="0.25">
      <c r="A354" s="6" t="s">
        <v>603</v>
      </c>
      <c r="B354" s="125" t="s">
        <v>315</v>
      </c>
      <c r="C354" s="126"/>
      <c r="D354" s="127"/>
      <c r="E354" s="6">
        <v>984</v>
      </c>
      <c r="F354" s="7" t="s">
        <v>61</v>
      </c>
      <c r="G354" s="6">
        <v>7950022</v>
      </c>
      <c r="H354" s="6">
        <v>244</v>
      </c>
      <c r="I354" s="6"/>
      <c r="J354" s="15">
        <f>SUM(J355+J357)</f>
        <v>4820.8999999999996</v>
      </c>
      <c r="K354" s="15">
        <f>SUM(K355+K357)</f>
        <v>1384.6</v>
      </c>
      <c r="L354" s="113">
        <f t="shared" si="43"/>
        <v>28.72077827791491</v>
      </c>
    </row>
    <row r="355" spans="1:12" s="5" customFormat="1" ht="16.5" customHeight="1" x14ac:dyDescent="0.25">
      <c r="A355" s="6" t="s">
        <v>604</v>
      </c>
      <c r="B355" s="128" t="s">
        <v>294</v>
      </c>
      <c r="C355" s="129"/>
      <c r="D355" s="130"/>
      <c r="E355" s="6">
        <v>984</v>
      </c>
      <c r="F355" s="7" t="s">
        <v>61</v>
      </c>
      <c r="G355" s="6">
        <v>7950022</v>
      </c>
      <c r="H355" s="6">
        <v>244</v>
      </c>
      <c r="I355" s="6">
        <v>220</v>
      </c>
      <c r="J355" s="15">
        <f>SUM(J356)</f>
        <v>2207.3000000000002</v>
      </c>
      <c r="K355" s="15">
        <f>SUM(K356)</f>
        <v>1357.3</v>
      </c>
      <c r="L355" s="113">
        <f t="shared" si="43"/>
        <v>61.491414850722592</v>
      </c>
    </row>
    <row r="356" spans="1:12" s="5" customFormat="1" ht="17.25" customHeight="1" x14ac:dyDescent="0.25">
      <c r="A356" s="6" t="s">
        <v>605</v>
      </c>
      <c r="B356" s="125" t="s">
        <v>293</v>
      </c>
      <c r="C356" s="126"/>
      <c r="D356" s="127"/>
      <c r="E356" s="6">
        <v>984</v>
      </c>
      <c r="F356" s="7" t="s">
        <v>61</v>
      </c>
      <c r="G356" s="6">
        <v>7950022</v>
      </c>
      <c r="H356" s="6">
        <v>244</v>
      </c>
      <c r="I356" s="6">
        <v>226</v>
      </c>
      <c r="J356" s="15">
        <v>2207.3000000000002</v>
      </c>
      <c r="K356" s="6">
        <v>1357.3</v>
      </c>
      <c r="L356" s="113">
        <f t="shared" si="43"/>
        <v>61.491414850722592</v>
      </c>
    </row>
    <row r="357" spans="1:12" s="5" customFormat="1" ht="16.5" customHeight="1" x14ac:dyDescent="0.25">
      <c r="A357" s="6" t="s">
        <v>606</v>
      </c>
      <c r="B357" s="125" t="s">
        <v>330</v>
      </c>
      <c r="C357" s="126"/>
      <c r="D357" s="127"/>
      <c r="E357" s="6">
        <v>984</v>
      </c>
      <c r="F357" s="7" t="s">
        <v>61</v>
      </c>
      <c r="G357" s="6">
        <v>7950022</v>
      </c>
      <c r="H357" s="6">
        <v>244</v>
      </c>
      <c r="I357" s="6">
        <v>290</v>
      </c>
      <c r="J357" s="15">
        <v>2613.6</v>
      </c>
      <c r="K357" s="6">
        <v>27.3</v>
      </c>
      <c r="L357" s="113">
        <f t="shared" si="43"/>
        <v>1.0445362718089992</v>
      </c>
    </row>
    <row r="358" spans="1:12" ht="63.75" customHeight="1" x14ac:dyDescent="0.25">
      <c r="A358" s="12" t="s">
        <v>631</v>
      </c>
      <c r="B358" s="137" t="s">
        <v>236</v>
      </c>
      <c r="C358" s="138"/>
      <c r="D358" s="139"/>
      <c r="E358" s="12">
        <v>984</v>
      </c>
      <c r="F358" s="13" t="s">
        <v>61</v>
      </c>
      <c r="G358" s="12">
        <v>7950023</v>
      </c>
      <c r="H358" s="12"/>
      <c r="I358" s="12"/>
      <c r="J358" s="19">
        <f>J359</f>
        <v>565.20000000000005</v>
      </c>
      <c r="K358" s="19">
        <f>K359</f>
        <v>167.9</v>
      </c>
      <c r="L358" s="113">
        <f t="shared" si="43"/>
        <v>29.70629865534324</v>
      </c>
    </row>
    <row r="359" spans="1:12" ht="24" customHeight="1" x14ac:dyDescent="0.25">
      <c r="A359" s="6" t="s">
        <v>632</v>
      </c>
      <c r="B359" s="125" t="s">
        <v>159</v>
      </c>
      <c r="C359" s="149"/>
      <c r="D359" s="150"/>
      <c r="E359" s="6">
        <v>984</v>
      </c>
      <c r="F359" s="7" t="s">
        <v>61</v>
      </c>
      <c r="G359" s="6">
        <v>7950023</v>
      </c>
      <c r="H359" s="6">
        <v>200</v>
      </c>
      <c r="I359" s="6"/>
      <c r="J359" s="15">
        <f>J360</f>
        <v>565.20000000000005</v>
      </c>
      <c r="K359" s="15">
        <f>K360</f>
        <v>167.9</v>
      </c>
      <c r="L359" s="113">
        <f t="shared" si="43"/>
        <v>29.70629865534324</v>
      </c>
    </row>
    <row r="360" spans="1:12" ht="30.75" customHeight="1" x14ac:dyDescent="0.25">
      <c r="A360" s="6" t="s">
        <v>633</v>
      </c>
      <c r="B360" s="125" t="s">
        <v>314</v>
      </c>
      <c r="C360" s="126"/>
      <c r="D360" s="127"/>
      <c r="E360" s="6">
        <v>984</v>
      </c>
      <c r="F360" s="7" t="s">
        <v>61</v>
      </c>
      <c r="G360" s="6">
        <v>7950023</v>
      </c>
      <c r="H360" s="6">
        <v>240</v>
      </c>
      <c r="I360" s="6"/>
      <c r="J360" s="15">
        <f>SUM(J361)</f>
        <v>565.20000000000005</v>
      </c>
      <c r="K360" s="15">
        <f>SUM(K361)</f>
        <v>167.9</v>
      </c>
      <c r="L360" s="113">
        <f t="shared" si="43"/>
        <v>29.70629865534324</v>
      </c>
    </row>
    <row r="361" spans="1:12" ht="30.75" customHeight="1" x14ac:dyDescent="0.25">
      <c r="A361" s="6" t="s">
        <v>634</v>
      </c>
      <c r="B361" s="125" t="s">
        <v>315</v>
      </c>
      <c r="C361" s="126"/>
      <c r="D361" s="127"/>
      <c r="E361" s="6">
        <v>984</v>
      </c>
      <c r="F361" s="7" t="s">
        <v>61</v>
      </c>
      <c r="G361" s="6">
        <v>7950023</v>
      </c>
      <c r="H361" s="6">
        <v>244</v>
      </c>
      <c r="I361" s="6"/>
      <c r="J361" s="15">
        <f>SUM(J362+J364)</f>
        <v>565.20000000000005</v>
      </c>
      <c r="K361" s="15">
        <f>SUM(K362+K364)</f>
        <v>167.9</v>
      </c>
      <c r="L361" s="113">
        <f t="shared" si="43"/>
        <v>29.70629865534324</v>
      </c>
    </row>
    <row r="362" spans="1:12" ht="18" customHeight="1" x14ac:dyDescent="0.25">
      <c r="A362" s="6" t="s">
        <v>635</v>
      </c>
      <c r="B362" s="128" t="s">
        <v>294</v>
      </c>
      <c r="C362" s="129"/>
      <c r="D362" s="130"/>
      <c r="E362" s="6">
        <v>984</v>
      </c>
      <c r="F362" s="7" t="s">
        <v>61</v>
      </c>
      <c r="G362" s="6">
        <v>7950023</v>
      </c>
      <c r="H362" s="6">
        <v>244</v>
      </c>
      <c r="I362" s="6">
        <v>220</v>
      </c>
      <c r="J362" s="15">
        <f>SUM(J363)</f>
        <v>495.2</v>
      </c>
      <c r="K362" s="15">
        <f>SUM(K363)</f>
        <v>167.9</v>
      </c>
      <c r="L362" s="113">
        <f t="shared" si="43"/>
        <v>33.905492730210021</v>
      </c>
    </row>
    <row r="363" spans="1:12" ht="15.75" customHeight="1" x14ac:dyDescent="0.25">
      <c r="A363" s="6" t="s">
        <v>636</v>
      </c>
      <c r="B363" s="125" t="s">
        <v>293</v>
      </c>
      <c r="C363" s="126"/>
      <c r="D363" s="127"/>
      <c r="E363" s="6">
        <v>984</v>
      </c>
      <c r="F363" s="7" t="s">
        <v>61</v>
      </c>
      <c r="G363" s="6">
        <v>7950023</v>
      </c>
      <c r="H363" s="6">
        <v>244</v>
      </c>
      <c r="I363" s="6">
        <v>226</v>
      </c>
      <c r="J363" s="15">
        <v>495.2</v>
      </c>
      <c r="K363" s="6">
        <v>167.9</v>
      </c>
      <c r="L363" s="113">
        <f t="shared" si="43"/>
        <v>33.905492730210021</v>
      </c>
    </row>
    <row r="364" spans="1:12" s="5" customFormat="1" ht="18.75" customHeight="1" x14ac:dyDescent="0.25">
      <c r="A364" s="12" t="s">
        <v>637</v>
      </c>
      <c r="B364" s="128" t="s">
        <v>340</v>
      </c>
      <c r="C364" s="129"/>
      <c r="D364" s="130"/>
      <c r="E364" s="12">
        <v>984</v>
      </c>
      <c r="F364" s="13" t="s">
        <v>61</v>
      </c>
      <c r="G364" s="12">
        <v>7950023</v>
      </c>
      <c r="H364" s="12">
        <v>244</v>
      </c>
      <c r="I364" s="12">
        <v>340</v>
      </c>
      <c r="J364" s="19">
        <v>70</v>
      </c>
      <c r="K364" s="19">
        <v>0</v>
      </c>
      <c r="L364" s="113">
        <f t="shared" si="43"/>
        <v>0</v>
      </c>
    </row>
    <row r="365" spans="1:12" ht="17.25" customHeight="1" x14ac:dyDescent="0.25">
      <c r="A365" s="2" t="s">
        <v>64</v>
      </c>
      <c r="B365" s="148" t="s">
        <v>65</v>
      </c>
      <c r="C365" s="148"/>
      <c r="D365" s="148"/>
      <c r="E365" s="2">
        <v>984</v>
      </c>
      <c r="F365" s="3" t="s">
        <v>66</v>
      </c>
      <c r="G365" s="2"/>
      <c r="H365" s="6"/>
      <c r="I365" s="6"/>
      <c r="J365" s="25">
        <f>J366</f>
        <v>24454.600000000002</v>
      </c>
      <c r="K365" s="25">
        <f>K366</f>
        <v>16974.7</v>
      </c>
      <c r="L365" s="113">
        <f t="shared" si="43"/>
        <v>69.4131165506694</v>
      </c>
    </row>
    <row r="366" spans="1:12" ht="16.5" customHeight="1" x14ac:dyDescent="0.25">
      <c r="A366" s="12" t="s">
        <v>67</v>
      </c>
      <c r="B366" s="200" t="s">
        <v>68</v>
      </c>
      <c r="C366" s="200"/>
      <c r="D366" s="200"/>
      <c r="E366" s="16">
        <v>984</v>
      </c>
      <c r="F366" s="17" t="s">
        <v>69</v>
      </c>
      <c r="G366" s="12"/>
      <c r="H366" s="12"/>
      <c r="I366" s="12"/>
      <c r="J366" s="26">
        <f>SUM(J367+J386+J394+J401)</f>
        <v>24454.600000000002</v>
      </c>
      <c r="K366" s="26">
        <f>SUM(K367+K386+K394+K401)</f>
        <v>16974.7</v>
      </c>
      <c r="L366" s="113">
        <f t="shared" si="43"/>
        <v>69.4131165506694</v>
      </c>
    </row>
    <row r="367" spans="1:12" s="4" customFormat="1" ht="64.5" customHeight="1" x14ac:dyDescent="0.25">
      <c r="A367" s="12" t="s">
        <v>70</v>
      </c>
      <c r="B367" s="248" t="s">
        <v>270</v>
      </c>
      <c r="C367" s="248"/>
      <c r="D367" s="248"/>
      <c r="E367" s="12">
        <v>984</v>
      </c>
      <c r="F367" s="13" t="s">
        <v>69</v>
      </c>
      <c r="G367" s="12">
        <v>4401400</v>
      </c>
      <c r="H367" s="12"/>
      <c r="I367" s="12"/>
      <c r="J367" s="19">
        <f>SUM(J368+J374)</f>
        <v>11647.900000000001</v>
      </c>
      <c r="K367" s="19">
        <f>SUM(K368+K374)</f>
        <v>8068.9</v>
      </c>
      <c r="L367" s="113">
        <f t="shared" si="43"/>
        <v>69.273431262287616</v>
      </c>
    </row>
    <row r="368" spans="1:12" s="21" customFormat="1" ht="65.25" customHeight="1" x14ac:dyDescent="0.25">
      <c r="A368" s="6" t="s">
        <v>71</v>
      </c>
      <c r="B368" s="125" t="s">
        <v>642</v>
      </c>
      <c r="C368" s="149"/>
      <c r="D368" s="150"/>
      <c r="E368" s="6">
        <v>984</v>
      </c>
      <c r="F368" s="7" t="s">
        <v>69</v>
      </c>
      <c r="G368" s="6">
        <v>4401400</v>
      </c>
      <c r="H368" s="7" t="s">
        <v>163</v>
      </c>
      <c r="I368" s="7"/>
      <c r="J368" s="46">
        <f t="shared" ref="J368:K370" si="45">SUM(J369)</f>
        <v>5603.2</v>
      </c>
      <c r="K368" s="46">
        <f t="shared" si="45"/>
        <v>3629.5</v>
      </c>
      <c r="L368" s="113">
        <f t="shared" si="43"/>
        <v>64.775485436893206</v>
      </c>
    </row>
    <row r="369" spans="1:12" s="21" customFormat="1" ht="18" customHeight="1" x14ac:dyDescent="0.25">
      <c r="A369" s="6" t="s">
        <v>484</v>
      </c>
      <c r="B369" s="125" t="s">
        <v>481</v>
      </c>
      <c r="C369" s="126"/>
      <c r="D369" s="127"/>
      <c r="E369" s="6">
        <v>984</v>
      </c>
      <c r="F369" s="7" t="s">
        <v>69</v>
      </c>
      <c r="G369" s="6">
        <v>4401400</v>
      </c>
      <c r="H369" s="7" t="s">
        <v>476</v>
      </c>
      <c r="I369" s="7"/>
      <c r="J369" s="46">
        <f t="shared" si="45"/>
        <v>5603.2</v>
      </c>
      <c r="K369" s="46">
        <f t="shared" si="45"/>
        <v>3629.5</v>
      </c>
      <c r="L369" s="113">
        <f t="shared" si="43"/>
        <v>64.775485436893206</v>
      </c>
    </row>
    <row r="370" spans="1:12" s="21" customFormat="1" ht="33" customHeight="1" x14ac:dyDescent="0.25">
      <c r="A370" s="6" t="s">
        <v>485</v>
      </c>
      <c r="B370" s="125" t="s">
        <v>482</v>
      </c>
      <c r="C370" s="126"/>
      <c r="D370" s="127"/>
      <c r="E370" s="6">
        <v>984</v>
      </c>
      <c r="F370" s="7" t="s">
        <v>69</v>
      </c>
      <c r="G370" s="6">
        <v>4401400</v>
      </c>
      <c r="H370" s="7" t="s">
        <v>477</v>
      </c>
      <c r="I370" s="7"/>
      <c r="J370" s="46">
        <f t="shared" si="45"/>
        <v>5603.2</v>
      </c>
      <c r="K370" s="46">
        <f t="shared" si="45"/>
        <v>3629.5</v>
      </c>
      <c r="L370" s="113">
        <f t="shared" si="43"/>
        <v>64.775485436893206</v>
      </c>
    </row>
    <row r="371" spans="1:12" s="21" customFormat="1" ht="30.75" customHeight="1" x14ac:dyDescent="0.25">
      <c r="A371" s="6" t="s">
        <v>486</v>
      </c>
      <c r="B371" s="125" t="s">
        <v>483</v>
      </c>
      <c r="C371" s="126"/>
      <c r="D371" s="127"/>
      <c r="E371" s="6">
        <v>984</v>
      </c>
      <c r="F371" s="7" t="s">
        <v>69</v>
      </c>
      <c r="G371" s="6">
        <v>4401400</v>
      </c>
      <c r="H371" s="7" t="s">
        <v>477</v>
      </c>
      <c r="I371" s="7" t="s">
        <v>478</v>
      </c>
      <c r="J371" s="46">
        <f>SUM(J372:J373)</f>
        <v>5603.2</v>
      </c>
      <c r="K371" s="46">
        <f>SUM(K372:K373)</f>
        <v>3629.5</v>
      </c>
      <c r="L371" s="113">
        <f t="shared" si="43"/>
        <v>64.775485436893206</v>
      </c>
    </row>
    <row r="372" spans="1:12" s="83" customFormat="1" ht="18" customHeight="1" x14ac:dyDescent="0.25">
      <c r="A372" s="61" t="s">
        <v>487</v>
      </c>
      <c r="B372" s="131" t="s">
        <v>291</v>
      </c>
      <c r="C372" s="132"/>
      <c r="D372" s="133"/>
      <c r="E372" s="61">
        <v>984</v>
      </c>
      <c r="F372" s="62" t="s">
        <v>69</v>
      </c>
      <c r="G372" s="61">
        <v>4401400</v>
      </c>
      <c r="H372" s="62" t="s">
        <v>477</v>
      </c>
      <c r="I372" s="62" t="s">
        <v>479</v>
      </c>
      <c r="J372" s="82">
        <v>4303.5</v>
      </c>
      <c r="K372" s="82">
        <v>2809.3</v>
      </c>
      <c r="L372" s="113">
        <f t="shared" si="43"/>
        <v>65.279423724875102</v>
      </c>
    </row>
    <row r="373" spans="1:12" s="83" customFormat="1" ht="18" customHeight="1" x14ac:dyDescent="0.25">
      <c r="A373" s="61" t="s">
        <v>488</v>
      </c>
      <c r="B373" s="131" t="s">
        <v>292</v>
      </c>
      <c r="C373" s="132"/>
      <c r="D373" s="133"/>
      <c r="E373" s="61">
        <v>984</v>
      </c>
      <c r="F373" s="62" t="s">
        <v>69</v>
      </c>
      <c r="G373" s="61">
        <v>4401400</v>
      </c>
      <c r="H373" s="62" t="s">
        <v>477</v>
      </c>
      <c r="I373" s="62" t="s">
        <v>480</v>
      </c>
      <c r="J373" s="82">
        <v>1299.7</v>
      </c>
      <c r="K373" s="82">
        <v>820.2</v>
      </c>
      <c r="L373" s="113">
        <f t="shared" si="43"/>
        <v>63.10687081634223</v>
      </c>
    </row>
    <row r="374" spans="1:12" s="14" customFormat="1" ht="20.25" customHeight="1" x14ac:dyDescent="0.25">
      <c r="A374" s="6" t="s">
        <v>133</v>
      </c>
      <c r="B374" s="125" t="s">
        <v>159</v>
      </c>
      <c r="C374" s="149"/>
      <c r="D374" s="150"/>
      <c r="E374" s="6">
        <v>984</v>
      </c>
      <c r="F374" s="7" t="s">
        <v>69</v>
      </c>
      <c r="G374" s="6">
        <v>4401400</v>
      </c>
      <c r="H374" s="7" t="s">
        <v>160</v>
      </c>
      <c r="I374" s="7"/>
      <c r="J374" s="46">
        <f>SUM(J375)</f>
        <v>6044.7000000000007</v>
      </c>
      <c r="K374" s="46">
        <f>SUM(K375)</f>
        <v>4439.3999999999996</v>
      </c>
      <c r="L374" s="113">
        <f t="shared" si="43"/>
        <v>73.442850761824403</v>
      </c>
    </row>
    <row r="375" spans="1:12" s="51" customFormat="1" ht="32.25" customHeight="1" x14ac:dyDescent="0.25">
      <c r="A375" s="6" t="s">
        <v>492</v>
      </c>
      <c r="B375" s="125" t="s">
        <v>314</v>
      </c>
      <c r="C375" s="126"/>
      <c r="D375" s="127"/>
      <c r="E375" s="6">
        <v>984</v>
      </c>
      <c r="F375" s="7" t="s">
        <v>69</v>
      </c>
      <c r="G375" s="6">
        <v>4401400</v>
      </c>
      <c r="H375" s="7" t="s">
        <v>358</v>
      </c>
      <c r="I375" s="7"/>
      <c r="J375" s="46">
        <f>SUM(J376)</f>
        <v>6044.7000000000007</v>
      </c>
      <c r="K375" s="46">
        <f>SUM(K376)</f>
        <v>4439.3999999999996</v>
      </c>
      <c r="L375" s="113">
        <f t="shared" si="43"/>
        <v>73.442850761824403</v>
      </c>
    </row>
    <row r="376" spans="1:12" s="51" customFormat="1" ht="33" customHeight="1" x14ac:dyDescent="0.25">
      <c r="A376" s="6" t="s">
        <v>493</v>
      </c>
      <c r="B376" s="125" t="s">
        <v>315</v>
      </c>
      <c r="C376" s="126"/>
      <c r="D376" s="127"/>
      <c r="E376" s="6">
        <v>984</v>
      </c>
      <c r="F376" s="7" t="s">
        <v>69</v>
      </c>
      <c r="G376" s="6">
        <v>4401400</v>
      </c>
      <c r="H376" s="7" t="s">
        <v>359</v>
      </c>
      <c r="I376" s="7"/>
      <c r="J376" s="46">
        <f>SUM(J377+J383+J384+J385)</f>
        <v>6044.7000000000007</v>
      </c>
      <c r="K376" s="46">
        <f>SUM(K377+K383+K384+K385)</f>
        <v>4439.3999999999996</v>
      </c>
      <c r="L376" s="113">
        <f t="shared" si="43"/>
        <v>73.442850761824403</v>
      </c>
    </row>
    <row r="377" spans="1:12" s="51" customFormat="1" ht="16.5" customHeight="1" x14ac:dyDescent="0.25">
      <c r="A377" s="6" t="s">
        <v>494</v>
      </c>
      <c r="B377" s="128" t="s">
        <v>294</v>
      </c>
      <c r="C377" s="129"/>
      <c r="D377" s="130"/>
      <c r="E377" s="6">
        <v>984</v>
      </c>
      <c r="F377" s="7" t="s">
        <v>69</v>
      </c>
      <c r="G377" s="6">
        <v>4401400</v>
      </c>
      <c r="H377" s="7" t="s">
        <v>359</v>
      </c>
      <c r="I377" s="7" t="s">
        <v>357</v>
      </c>
      <c r="J377" s="46">
        <f>SUM(J378:J382)</f>
        <v>4054.1000000000004</v>
      </c>
      <c r="K377" s="46">
        <f>SUM(K378:K382)</f>
        <v>2478.6</v>
      </c>
      <c r="L377" s="113">
        <f t="shared" si="43"/>
        <v>61.138107101452846</v>
      </c>
    </row>
    <row r="378" spans="1:12" s="51" customFormat="1" ht="16.5" customHeight="1" x14ac:dyDescent="0.25">
      <c r="A378" s="6" t="s">
        <v>495</v>
      </c>
      <c r="B378" s="125" t="s">
        <v>316</v>
      </c>
      <c r="C378" s="126"/>
      <c r="D378" s="127"/>
      <c r="E378" s="6">
        <v>984</v>
      </c>
      <c r="F378" s="7" t="s">
        <v>69</v>
      </c>
      <c r="G378" s="6">
        <v>4401400</v>
      </c>
      <c r="H378" s="7" t="s">
        <v>359</v>
      </c>
      <c r="I378" s="7" t="s">
        <v>489</v>
      </c>
      <c r="J378" s="46">
        <v>88.8</v>
      </c>
      <c r="K378" s="6">
        <v>64.7</v>
      </c>
      <c r="L378" s="113">
        <f t="shared" si="43"/>
        <v>72.86036036036036</v>
      </c>
    </row>
    <row r="379" spans="1:12" s="51" customFormat="1" ht="16.5" customHeight="1" x14ac:dyDescent="0.25">
      <c r="A379" s="6" t="s">
        <v>496</v>
      </c>
      <c r="B379" s="125" t="s">
        <v>317</v>
      </c>
      <c r="C379" s="126"/>
      <c r="D379" s="127"/>
      <c r="E379" s="6">
        <v>984</v>
      </c>
      <c r="F379" s="7" t="s">
        <v>69</v>
      </c>
      <c r="G379" s="6">
        <v>4401400</v>
      </c>
      <c r="H379" s="7" t="s">
        <v>359</v>
      </c>
      <c r="I379" s="7" t="s">
        <v>490</v>
      </c>
      <c r="J379" s="46">
        <v>14</v>
      </c>
      <c r="K379" s="6">
        <v>3.6</v>
      </c>
      <c r="L379" s="113">
        <f t="shared" si="43"/>
        <v>25.714285714285719</v>
      </c>
    </row>
    <row r="380" spans="1:12" s="51" customFormat="1" ht="15.75" customHeight="1" x14ac:dyDescent="0.25">
      <c r="A380" s="6" t="s">
        <v>497</v>
      </c>
      <c r="B380" s="125" t="s">
        <v>327</v>
      </c>
      <c r="C380" s="126"/>
      <c r="D380" s="127"/>
      <c r="E380" s="6">
        <v>984</v>
      </c>
      <c r="F380" s="7" t="s">
        <v>69</v>
      </c>
      <c r="G380" s="6">
        <v>4401400</v>
      </c>
      <c r="H380" s="7" t="s">
        <v>359</v>
      </c>
      <c r="I380" s="7" t="s">
        <v>491</v>
      </c>
      <c r="J380" s="46">
        <v>511.5</v>
      </c>
      <c r="K380" s="6">
        <v>232.6</v>
      </c>
      <c r="L380" s="113">
        <f t="shared" si="43"/>
        <v>45.474095796676437</v>
      </c>
    </row>
    <row r="381" spans="1:12" s="51" customFormat="1" ht="18.75" customHeight="1" x14ac:dyDescent="0.25">
      <c r="A381" s="6" t="s">
        <v>498</v>
      </c>
      <c r="B381" s="125" t="s">
        <v>326</v>
      </c>
      <c r="C381" s="126"/>
      <c r="D381" s="127"/>
      <c r="E381" s="6">
        <v>984</v>
      </c>
      <c r="F381" s="7" t="s">
        <v>69</v>
      </c>
      <c r="G381" s="6">
        <v>4401400</v>
      </c>
      <c r="H381" s="7" t="s">
        <v>359</v>
      </c>
      <c r="I381" s="7" t="s">
        <v>420</v>
      </c>
      <c r="J381" s="46">
        <v>752</v>
      </c>
      <c r="K381" s="6">
        <v>281.10000000000002</v>
      </c>
      <c r="L381" s="113">
        <f t="shared" si="43"/>
        <v>37.380319148936174</v>
      </c>
    </row>
    <row r="382" spans="1:12" s="51" customFormat="1" ht="18.75" customHeight="1" x14ac:dyDescent="0.25">
      <c r="A382" s="6" t="s">
        <v>499</v>
      </c>
      <c r="B382" s="125" t="s">
        <v>293</v>
      </c>
      <c r="C382" s="126"/>
      <c r="D382" s="127"/>
      <c r="E382" s="6">
        <v>984</v>
      </c>
      <c r="F382" s="7" t="s">
        <v>69</v>
      </c>
      <c r="G382" s="6">
        <v>4401400</v>
      </c>
      <c r="H382" s="7" t="s">
        <v>359</v>
      </c>
      <c r="I382" s="7" t="s">
        <v>356</v>
      </c>
      <c r="J382" s="46">
        <v>2687.8</v>
      </c>
      <c r="K382" s="6">
        <v>1896.6</v>
      </c>
      <c r="L382" s="113">
        <f t="shared" si="43"/>
        <v>70.563285958776689</v>
      </c>
    </row>
    <row r="383" spans="1:12" s="54" customFormat="1" ht="18.75" customHeight="1" x14ac:dyDescent="0.25">
      <c r="A383" s="6" t="s">
        <v>500</v>
      </c>
      <c r="B383" s="125" t="s">
        <v>330</v>
      </c>
      <c r="C383" s="126"/>
      <c r="D383" s="127"/>
      <c r="E383" s="6">
        <v>984</v>
      </c>
      <c r="F383" s="7" t="s">
        <v>69</v>
      </c>
      <c r="G383" s="6">
        <v>4401400</v>
      </c>
      <c r="H383" s="7" t="s">
        <v>359</v>
      </c>
      <c r="I383" s="7" t="s">
        <v>342</v>
      </c>
      <c r="J383" s="46">
        <v>770.5</v>
      </c>
      <c r="K383" s="6">
        <v>770.5</v>
      </c>
      <c r="L383" s="113">
        <f t="shared" si="43"/>
        <v>100</v>
      </c>
    </row>
    <row r="384" spans="1:12" s="51" customFormat="1" ht="18.75" customHeight="1" x14ac:dyDescent="0.25">
      <c r="A384" s="6" t="s">
        <v>501</v>
      </c>
      <c r="B384" s="125" t="s">
        <v>418</v>
      </c>
      <c r="C384" s="126"/>
      <c r="D384" s="127"/>
      <c r="E384" s="6">
        <v>984</v>
      </c>
      <c r="F384" s="7" t="s">
        <v>69</v>
      </c>
      <c r="G384" s="6">
        <v>4401400</v>
      </c>
      <c r="H384" s="7" t="s">
        <v>359</v>
      </c>
      <c r="I384" s="7" t="s">
        <v>419</v>
      </c>
      <c r="J384" s="46">
        <v>419.8</v>
      </c>
      <c r="K384" s="6">
        <v>394.9</v>
      </c>
      <c r="L384" s="113">
        <f t="shared" si="43"/>
        <v>94.068604097189137</v>
      </c>
    </row>
    <row r="385" spans="1:12" s="51" customFormat="1" ht="17.25" customHeight="1" x14ac:dyDescent="0.25">
      <c r="A385" s="6" t="s">
        <v>607</v>
      </c>
      <c r="B385" s="125" t="s">
        <v>340</v>
      </c>
      <c r="C385" s="126"/>
      <c r="D385" s="127"/>
      <c r="E385" s="6">
        <v>984</v>
      </c>
      <c r="F385" s="7" t="s">
        <v>69</v>
      </c>
      <c r="G385" s="6">
        <v>4401400</v>
      </c>
      <c r="H385" s="7" t="s">
        <v>359</v>
      </c>
      <c r="I385" s="7" t="s">
        <v>441</v>
      </c>
      <c r="J385" s="46">
        <v>800.3</v>
      </c>
      <c r="K385" s="6">
        <v>795.4</v>
      </c>
      <c r="L385" s="113">
        <f t="shared" si="43"/>
        <v>99.387729601399471</v>
      </c>
    </row>
    <row r="386" spans="1:12" s="5" customFormat="1" ht="65.25" customHeight="1" x14ac:dyDescent="0.25">
      <c r="A386" s="12" t="s">
        <v>72</v>
      </c>
      <c r="B386" s="248" t="s">
        <v>237</v>
      </c>
      <c r="C386" s="248"/>
      <c r="D386" s="248"/>
      <c r="E386" s="12">
        <v>984</v>
      </c>
      <c r="F386" s="13" t="s">
        <v>69</v>
      </c>
      <c r="G386" s="12">
        <v>7950024</v>
      </c>
      <c r="H386" s="12"/>
      <c r="I386" s="12"/>
      <c r="J386" s="19">
        <f t="shared" ref="J386:K388" si="46">SUM(J387)</f>
        <v>8091.2</v>
      </c>
      <c r="K386" s="19">
        <f t="shared" si="46"/>
        <v>5141.1000000000004</v>
      </c>
      <c r="L386" s="113">
        <f t="shared" si="43"/>
        <v>63.539400830531946</v>
      </c>
    </row>
    <row r="387" spans="1:12" s="5" customFormat="1" ht="23.25" customHeight="1" x14ac:dyDescent="0.25">
      <c r="A387" s="6" t="s">
        <v>73</v>
      </c>
      <c r="B387" s="125" t="s">
        <v>159</v>
      </c>
      <c r="C387" s="149"/>
      <c r="D387" s="150"/>
      <c r="E387" s="6">
        <v>984</v>
      </c>
      <c r="F387" s="7" t="s">
        <v>69</v>
      </c>
      <c r="G387" s="6">
        <v>7950024</v>
      </c>
      <c r="H387" s="6">
        <v>200</v>
      </c>
      <c r="I387" s="6"/>
      <c r="J387" s="15">
        <f t="shared" si="46"/>
        <v>8091.2</v>
      </c>
      <c r="K387" s="15">
        <f t="shared" si="46"/>
        <v>5141.1000000000004</v>
      </c>
      <c r="L387" s="113">
        <f t="shared" si="43"/>
        <v>63.539400830531946</v>
      </c>
    </row>
    <row r="388" spans="1:12" s="5" customFormat="1" ht="31.5" customHeight="1" x14ac:dyDescent="0.25">
      <c r="A388" s="6" t="s">
        <v>502</v>
      </c>
      <c r="B388" s="125" t="s">
        <v>314</v>
      </c>
      <c r="C388" s="126"/>
      <c r="D388" s="127"/>
      <c r="E388" s="6">
        <v>984</v>
      </c>
      <c r="F388" s="7" t="s">
        <v>69</v>
      </c>
      <c r="G388" s="6">
        <v>7950024</v>
      </c>
      <c r="H388" s="6">
        <v>240</v>
      </c>
      <c r="I388" s="6"/>
      <c r="J388" s="15">
        <f t="shared" si="46"/>
        <v>8091.2</v>
      </c>
      <c r="K388" s="15">
        <f t="shared" si="46"/>
        <v>5141.1000000000004</v>
      </c>
      <c r="L388" s="113">
        <f t="shared" si="43"/>
        <v>63.539400830531946</v>
      </c>
    </row>
    <row r="389" spans="1:12" s="5" customFormat="1" ht="31.5" customHeight="1" x14ac:dyDescent="0.25">
      <c r="A389" s="6" t="s">
        <v>503</v>
      </c>
      <c r="B389" s="125" t="s">
        <v>315</v>
      </c>
      <c r="C389" s="126"/>
      <c r="D389" s="127"/>
      <c r="E389" s="6">
        <v>984</v>
      </c>
      <c r="F389" s="7" t="s">
        <v>69</v>
      </c>
      <c r="G389" s="6">
        <v>7950024</v>
      </c>
      <c r="H389" s="6">
        <v>244</v>
      </c>
      <c r="I389" s="6"/>
      <c r="J389" s="15">
        <f>SUM(J390+J392+J393)</f>
        <v>8091.2</v>
      </c>
      <c r="K389" s="15">
        <f>SUM(K390+K392+K393)</f>
        <v>5141.1000000000004</v>
      </c>
      <c r="L389" s="113">
        <f t="shared" si="43"/>
        <v>63.539400830531946</v>
      </c>
    </row>
    <row r="390" spans="1:12" s="5" customFormat="1" ht="17.25" customHeight="1" x14ac:dyDescent="0.25">
      <c r="A390" s="6" t="s">
        <v>504</v>
      </c>
      <c r="B390" s="128" t="s">
        <v>294</v>
      </c>
      <c r="C390" s="129"/>
      <c r="D390" s="130"/>
      <c r="E390" s="6">
        <v>984</v>
      </c>
      <c r="F390" s="7" t="s">
        <v>69</v>
      </c>
      <c r="G390" s="6">
        <v>7950024</v>
      </c>
      <c r="H390" s="6">
        <v>244</v>
      </c>
      <c r="I390" s="6">
        <v>220</v>
      </c>
      <c r="J390" s="15">
        <f>SUM(J391)</f>
        <v>7450.3</v>
      </c>
      <c r="K390" s="15">
        <f>SUM(K391)</f>
        <v>4600.3</v>
      </c>
      <c r="L390" s="113">
        <f t="shared" si="43"/>
        <v>61.746506852073068</v>
      </c>
    </row>
    <row r="391" spans="1:12" s="63" customFormat="1" ht="18.75" customHeight="1" x14ac:dyDescent="0.25">
      <c r="A391" s="61" t="s">
        <v>505</v>
      </c>
      <c r="B391" s="131" t="s">
        <v>293</v>
      </c>
      <c r="C391" s="132"/>
      <c r="D391" s="133"/>
      <c r="E391" s="61">
        <v>984</v>
      </c>
      <c r="F391" s="62" t="s">
        <v>69</v>
      </c>
      <c r="G391" s="61">
        <v>7950024</v>
      </c>
      <c r="H391" s="61">
        <v>244</v>
      </c>
      <c r="I391" s="61">
        <v>226</v>
      </c>
      <c r="J391" s="64">
        <v>7450.3</v>
      </c>
      <c r="K391" s="61">
        <v>4600.3</v>
      </c>
      <c r="L391" s="113">
        <f t="shared" si="43"/>
        <v>61.746506852073068</v>
      </c>
    </row>
    <row r="392" spans="1:12" s="63" customFormat="1" ht="18.75" customHeight="1" x14ac:dyDescent="0.25">
      <c r="A392" s="61" t="s">
        <v>506</v>
      </c>
      <c r="B392" s="131" t="s">
        <v>330</v>
      </c>
      <c r="C392" s="132"/>
      <c r="D392" s="133"/>
      <c r="E392" s="61">
        <v>984</v>
      </c>
      <c r="F392" s="62" t="s">
        <v>69</v>
      </c>
      <c r="G392" s="61">
        <v>7950024</v>
      </c>
      <c r="H392" s="61">
        <v>244</v>
      </c>
      <c r="I392" s="61">
        <v>290</v>
      </c>
      <c r="J392" s="64">
        <v>553.4</v>
      </c>
      <c r="K392" s="61">
        <v>453.3</v>
      </c>
      <c r="L392" s="113">
        <f t="shared" si="43"/>
        <v>81.911817853270691</v>
      </c>
    </row>
    <row r="393" spans="1:12" s="5" customFormat="1" ht="17.25" customHeight="1" x14ac:dyDescent="0.25">
      <c r="A393" s="6" t="s">
        <v>507</v>
      </c>
      <c r="B393" s="125" t="s">
        <v>340</v>
      </c>
      <c r="C393" s="126"/>
      <c r="D393" s="127"/>
      <c r="E393" s="6">
        <v>984</v>
      </c>
      <c r="F393" s="7" t="s">
        <v>69</v>
      </c>
      <c r="G393" s="6">
        <v>7950024</v>
      </c>
      <c r="H393" s="6">
        <v>244</v>
      </c>
      <c r="I393" s="6">
        <v>340</v>
      </c>
      <c r="J393" s="15">
        <v>87.5</v>
      </c>
      <c r="K393" s="6">
        <v>87.5</v>
      </c>
      <c r="L393" s="113">
        <f t="shared" si="43"/>
        <v>100</v>
      </c>
    </row>
    <row r="394" spans="1:12" ht="48" customHeight="1" x14ac:dyDescent="0.25">
      <c r="A394" s="12" t="s">
        <v>74</v>
      </c>
      <c r="B394" s="137" t="s">
        <v>238</v>
      </c>
      <c r="C394" s="138"/>
      <c r="D394" s="139"/>
      <c r="E394" s="12">
        <v>984</v>
      </c>
      <c r="F394" s="13" t="s">
        <v>69</v>
      </c>
      <c r="G394" s="12">
        <v>7950025</v>
      </c>
      <c r="H394" s="12"/>
      <c r="I394" s="12"/>
      <c r="J394" s="19">
        <f>J395</f>
        <v>1319.5</v>
      </c>
      <c r="K394" s="19">
        <f>K395</f>
        <v>897.9</v>
      </c>
      <c r="L394" s="113">
        <f t="shared" si="43"/>
        <v>68.048503220917013</v>
      </c>
    </row>
    <row r="395" spans="1:12" s="5" customFormat="1" ht="20.25" customHeight="1" x14ac:dyDescent="0.25">
      <c r="A395" s="6" t="s">
        <v>75</v>
      </c>
      <c r="B395" s="125" t="s">
        <v>159</v>
      </c>
      <c r="C395" s="149"/>
      <c r="D395" s="150"/>
      <c r="E395" s="6">
        <v>984</v>
      </c>
      <c r="F395" s="7" t="s">
        <v>69</v>
      </c>
      <c r="G395" s="6">
        <v>7950025</v>
      </c>
      <c r="H395" s="6">
        <v>200</v>
      </c>
      <c r="I395" s="6"/>
      <c r="J395" s="15">
        <f>SUM(J396)</f>
        <v>1319.5</v>
      </c>
      <c r="K395" s="15">
        <f>SUM(K396)</f>
        <v>897.9</v>
      </c>
      <c r="L395" s="113">
        <f t="shared" ref="L395:L458" si="47">SUM(K395/J395)*100</f>
        <v>68.048503220917013</v>
      </c>
    </row>
    <row r="396" spans="1:12" s="5" customFormat="1" ht="33" customHeight="1" x14ac:dyDescent="0.25">
      <c r="A396" s="6" t="s">
        <v>508</v>
      </c>
      <c r="B396" s="125" t="s">
        <v>314</v>
      </c>
      <c r="C396" s="126"/>
      <c r="D396" s="127"/>
      <c r="E396" s="6">
        <v>984</v>
      </c>
      <c r="F396" s="7" t="s">
        <v>69</v>
      </c>
      <c r="G396" s="6">
        <v>7950025</v>
      </c>
      <c r="H396" s="6">
        <v>240</v>
      </c>
      <c r="I396" s="6"/>
      <c r="J396" s="15">
        <f>SUM(J397)</f>
        <v>1319.5</v>
      </c>
      <c r="K396" s="15">
        <f>SUM(K397)</f>
        <v>897.9</v>
      </c>
      <c r="L396" s="113">
        <f t="shared" si="47"/>
        <v>68.048503220917013</v>
      </c>
    </row>
    <row r="397" spans="1:12" s="5" customFormat="1" ht="33" customHeight="1" x14ac:dyDescent="0.25">
      <c r="A397" s="6" t="s">
        <v>509</v>
      </c>
      <c r="B397" s="125" t="s">
        <v>315</v>
      </c>
      <c r="C397" s="126"/>
      <c r="D397" s="127"/>
      <c r="E397" s="6">
        <v>984</v>
      </c>
      <c r="F397" s="7" t="s">
        <v>69</v>
      </c>
      <c r="G397" s="6">
        <v>7950025</v>
      </c>
      <c r="H397" s="6">
        <v>244</v>
      </c>
      <c r="I397" s="6"/>
      <c r="J397" s="15">
        <f>SUM(J398+J400)</f>
        <v>1319.5</v>
      </c>
      <c r="K397" s="15">
        <f>SUM(K398+K400)</f>
        <v>897.9</v>
      </c>
      <c r="L397" s="113">
        <f t="shared" si="47"/>
        <v>68.048503220917013</v>
      </c>
    </row>
    <row r="398" spans="1:12" s="5" customFormat="1" ht="17.25" customHeight="1" x14ac:dyDescent="0.25">
      <c r="A398" s="6" t="s">
        <v>510</v>
      </c>
      <c r="B398" s="128" t="s">
        <v>294</v>
      </c>
      <c r="C398" s="129"/>
      <c r="D398" s="130"/>
      <c r="E398" s="6">
        <v>984</v>
      </c>
      <c r="F398" s="7" t="s">
        <v>69</v>
      </c>
      <c r="G398" s="6">
        <v>7950025</v>
      </c>
      <c r="H398" s="6">
        <v>244</v>
      </c>
      <c r="I398" s="6">
        <v>220</v>
      </c>
      <c r="J398" s="15">
        <f>SUM(J399)</f>
        <v>897.5</v>
      </c>
      <c r="K398" s="15">
        <f>SUM(K399)</f>
        <v>497.5</v>
      </c>
      <c r="L398" s="113">
        <f t="shared" si="47"/>
        <v>55.431754874651809</v>
      </c>
    </row>
    <row r="399" spans="1:12" s="63" customFormat="1" ht="18.75" customHeight="1" x14ac:dyDescent="0.25">
      <c r="A399" s="61" t="s">
        <v>511</v>
      </c>
      <c r="B399" s="131" t="s">
        <v>293</v>
      </c>
      <c r="C399" s="132"/>
      <c r="D399" s="133"/>
      <c r="E399" s="61">
        <v>984</v>
      </c>
      <c r="F399" s="62" t="s">
        <v>69</v>
      </c>
      <c r="G399" s="61">
        <v>7950025</v>
      </c>
      <c r="H399" s="61">
        <v>244</v>
      </c>
      <c r="I399" s="61">
        <v>226</v>
      </c>
      <c r="J399" s="64">
        <v>897.5</v>
      </c>
      <c r="K399" s="61">
        <v>497.5</v>
      </c>
      <c r="L399" s="113">
        <f t="shared" si="47"/>
        <v>55.431754874651809</v>
      </c>
    </row>
    <row r="400" spans="1:12" s="5" customFormat="1" ht="18" customHeight="1" x14ac:dyDescent="0.25">
      <c r="A400" s="6" t="s">
        <v>512</v>
      </c>
      <c r="B400" s="125" t="s">
        <v>330</v>
      </c>
      <c r="C400" s="126"/>
      <c r="D400" s="127"/>
      <c r="E400" s="6">
        <v>984</v>
      </c>
      <c r="F400" s="7" t="s">
        <v>69</v>
      </c>
      <c r="G400" s="6">
        <v>7950025</v>
      </c>
      <c r="H400" s="6">
        <v>244</v>
      </c>
      <c r="I400" s="6">
        <v>290</v>
      </c>
      <c r="J400" s="15">
        <v>422</v>
      </c>
      <c r="K400" s="6">
        <v>400.4</v>
      </c>
      <c r="L400" s="113">
        <f t="shared" si="47"/>
        <v>94.881516587677723</v>
      </c>
    </row>
    <row r="401" spans="1:12" ht="48" customHeight="1" x14ac:dyDescent="0.25">
      <c r="A401" s="12" t="s">
        <v>148</v>
      </c>
      <c r="B401" s="137" t="s">
        <v>235</v>
      </c>
      <c r="C401" s="138"/>
      <c r="D401" s="139"/>
      <c r="E401" s="12">
        <v>984</v>
      </c>
      <c r="F401" s="13" t="s">
        <v>69</v>
      </c>
      <c r="G401" s="12">
        <v>7950022</v>
      </c>
      <c r="H401" s="12"/>
      <c r="I401" s="12"/>
      <c r="J401" s="19">
        <f t="shared" ref="J401:K403" si="48">SUM(J402)</f>
        <v>3396</v>
      </c>
      <c r="K401" s="19">
        <f t="shared" si="48"/>
        <v>2866.8</v>
      </c>
      <c r="L401" s="113">
        <f t="shared" si="47"/>
        <v>84.416961130742052</v>
      </c>
    </row>
    <row r="402" spans="1:12" ht="23.25" customHeight="1" x14ac:dyDescent="0.25">
      <c r="A402" s="6" t="s">
        <v>149</v>
      </c>
      <c r="B402" s="125" t="s">
        <v>159</v>
      </c>
      <c r="C402" s="149"/>
      <c r="D402" s="150"/>
      <c r="E402" s="6">
        <v>984</v>
      </c>
      <c r="F402" s="7" t="s">
        <v>69</v>
      </c>
      <c r="G402" s="6">
        <v>7950022</v>
      </c>
      <c r="H402" s="6">
        <v>200</v>
      </c>
      <c r="I402" s="6"/>
      <c r="J402" s="15">
        <f t="shared" si="48"/>
        <v>3396</v>
      </c>
      <c r="K402" s="15">
        <f t="shared" si="48"/>
        <v>2866.8</v>
      </c>
      <c r="L402" s="113">
        <f t="shared" si="47"/>
        <v>84.416961130742052</v>
      </c>
    </row>
    <row r="403" spans="1:12" ht="31.5" customHeight="1" x14ac:dyDescent="0.25">
      <c r="A403" s="6" t="s">
        <v>513</v>
      </c>
      <c r="B403" s="125" t="s">
        <v>314</v>
      </c>
      <c r="C403" s="126"/>
      <c r="D403" s="127"/>
      <c r="E403" s="6">
        <v>984</v>
      </c>
      <c r="F403" s="7" t="s">
        <v>69</v>
      </c>
      <c r="G403" s="6">
        <v>7950022</v>
      </c>
      <c r="H403" s="6">
        <v>240</v>
      </c>
      <c r="I403" s="6"/>
      <c r="J403" s="15">
        <f t="shared" si="48"/>
        <v>3396</v>
      </c>
      <c r="K403" s="15">
        <f t="shared" si="48"/>
        <v>2866.8</v>
      </c>
      <c r="L403" s="113">
        <f t="shared" si="47"/>
        <v>84.416961130742052</v>
      </c>
    </row>
    <row r="404" spans="1:12" ht="33.75" customHeight="1" x14ac:dyDescent="0.25">
      <c r="A404" s="6" t="s">
        <v>514</v>
      </c>
      <c r="B404" s="125" t="s">
        <v>315</v>
      </c>
      <c r="C404" s="126"/>
      <c r="D404" s="127"/>
      <c r="E404" s="6">
        <v>984</v>
      </c>
      <c r="F404" s="7" t="s">
        <v>69</v>
      </c>
      <c r="G404" s="6">
        <v>7950022</v>
      </c>
      <c r="H404" s="6">
        <v>244</v>
      </c>
      <c r="I404" s="6"/>
      <c r="J404" s="15">
        <f>SUM(J405+J407)</f>
        <v>3396</v>
      </c>
      <c r="K404" s="15">
        <f>SUM(K405+K407)</f>
        <v>2866.8</v>
      </c>
      <c r="L404" s="113">
        <f t="shared" si="47"/>
        <v>84.416961130742052</v>
      </c>
    </row>
    <row r="405" spans="1:12" ht="16.5" customHeight="1" x14ac:dyDescent="0.25">
      <c r="A405" s="6" t="s">
        <v>515</v>
      </c>
      <c r="B405" s="128" t="s">
        <v>294</v>
      </c>
      <c r="C405" s="129"/>
      <c r="D405" s="130"/>
      <c r="E405" s="6">
        <v>984</v>
      </c>
      <c r="F405" s="7" t="s">
        <v>69</v>
      </c>
      <c r="G405" s="6">
        <v>7950022</v>
      </c>
      <c r="H405" s="6">
        <v>244</v>
      </c>
      <c r="I405" s="6">
        <v>220</v>
      </c>
      <c r="J405" s="15">
        <f>SUM(J406)</f>
        <v>1657.1</v>
      </c>
      <c r="K405" s="15">
        <f>SUM(K406)</f>
        <v>1462.4</v>
      </c>
      <c r="L405" s="113">
        <f t="shared" si="47"/>
        <v>88.250558204091504</v>
      </c>
    </row>
    <row r="406" spans="1:12" s="59" customFormat="1" ht="18" customHeight="1" x14ac:dyDescent="0.25">
      <c r="A406" s="61" t="s">
        <v>516</v>
      </c>
      <c r="B406" s="131" t="s">
        <v>293</v>
      </c>
      <c r="C406" s="132"/>
      <c r="D406" s="133"/>
      <c r="E406" s="61">
        <v>984</v>
      </c>
      <c r="F406" s="62" t="s">
        <v>69</v>
      </c>
      <c r="G406" s="61">
        <v>7950022</v>
      </c>
      <c r="H406" s="61">
        <v>244</v>
      </c>
      <c r="I406" s="61">
        <v>226</v>
      </c>
      <c r="J406" s="64">
        <v>1657.1</v>
      </c>
      <c r="K406" s="61">
        <v>1462.4</v>
      </c>
      <c r="L406" s="113">
        <f t="shared" si="47"/>
        <v>88.250558204091504</v>
      </c>
    </row>
    <row r="407" spans="1:12" s="59" customFormat="1" ht="15.75" customHeight="1" x14ac:dyDescent="0.25">
      <c r="A407" s="61" t="s">
        <v>517</v>
      </c>
      <c r="B407" s="131" t="s">
        <v>330</v>
      </c>
      <c r="C407" s="132"/>
      <c r="D407" s="133"/>
      <c r="E407" s="61">
        <v>984</v>
      </c>
      <c r="F407" s="62" t="s">
        <v>69</v>
      </c>
      <c r="G407" s="61">
        <v>7950022</v>
      </c>
      <c r="H407" s="61">
        <v>244</v>
      </c>
      <c r="I407" s="61">
        <v>290</v>
      </c>
      <c r="J407" s="64">
        <v>1738.9</v>
      </c>
      <c r="K407" s="61">
        <v>1404.4</v>
      </c>
      <c r="L407" s="113">
        <f t="shared" si="47"/>
        <v>80.76370119040773</v>
      </c>
    </row>
    <row r="408" spans="1:12" s="5" customFormat="1" ht="18.75" customHeight="1" x14ac:dyDescent="0.25">
      <c r="A408" s="2" t="s">
        <v>76</v>
      </c>
      <c r="B408" s="197" t="s">
        <v>77</v>
      </c>
      <c r="C408" s="198"/>
      <c r="D408" s="199"/>
      <c r="E408" s="2">
        <v>984</v>
      </c>
      <c r="F408" s="2">
        <v>1000</v>
      </c>
      <c r="G408" s="2"/>
      <c r="H408" s="2"/>
      <c r="I408" s="2"/>
      <c r="J408" s="25">
        <f>SUM(J409+J416)</f>
        <v>21056.5</v>
      </c>
      <c r="K408" s="25">
        <f>SUM(K409+K416)</f>
        <v>14662.299999999997</v>
      </c>
      <c r="L408" s="113">
        <f t="shared" si="47"/>
        <v>69.633129912378593</v>
      </c>
    </row>
    <row r="409" spans="1:12" ht="19.5" customHeight="1" x14ac:dyDescent="0.25">
      <c r="A409" s="16" t="s">
        <v>78</v>
      </c>
      <c r="B409" s="194" t="s">
        <v>102</v>
      </c>
      <c r="C409" s="195"/>
      <c r="D409" s="196"/>
      <c r="E409" s="16">
        <v>984</v>
      </c>
      <c r="F409" s="16">
        <v>1003</v>
      </c>
      <c r="G409" s="16"/>
      <c r="H409" s="16"/>
      <c r="I409" s="16"/>
      <c r="J409" s="26">
        <f>J410</f>
        <v>594.1</v>
      </c>
      <c r="K409" s="26">
        <f>K410</f>
        <v>445.4</v>
      </c>
      <c r="L409" s="113">
        <f t="shared" si="47"/>
        <v>74.970543679515217</v>
      </c>
    </row>
    <row r="410" spans="1:12" s="5" customFormat="1" ht="143.25" customHeight="1" x14ac:dyDescent="0.25">
      <c r="A410" s="12" t="s">
        <v>80</v>
      </c>
      <c r="B410" s="176" t="s">
        <v>110</v>
      </c>
      <c r="C410" s="177"/>
      <c r="D410" s="178"/>
      <c r="E410" s="12">
        <v>984</v>
      </c>
      <c r="F410" s="12">
        <v>1003</v>
      </c>
      <c r="G410" s="12">
        <v>5051500</v>
      </c>
      <c r="H410" s="12"/>
      <c r="I410" s="12"/>
      <c r="J410" s="19">
        <f t="shared" ref="J410:K414" si="49">SUM(J411)</f>
        <v>594.1</v>
      </c>
      <c r="K410" s="19">
        <f t="shared" si="49"/>
        <v>445.4</v>
      </c>
      <c r="L410" s="113">
        <f t="shared" si="47"/>
        <v>74.970543679515217</v>
      </c>
    </row>
    <row r="411" spans="1:12" s="5" customFormat="1" ht="18.75" customHeight="1" x14ac:dyDescent="0.25">
      <c r="A411" s="6" t="s">
        <v>81</v>
      </c>
      <c r="B411" s="151" t="s">
        <v>164</v>
      </c>
      <c r="C411" s="241"/>
      <c r="D411" s="242"/>
      <c r="E411" s="6">
        <v>984</v>
      </c>
      <c r="F411" s="6">
        <v>1003</v>
      </c>
      <c r="G411" s="6">
        <v>5051500</v>
      </c>
      <c r="H411" s="7" t="s">
        <v>165</v>
      </c>
      <c r="I411" s="7"/>
      <c r="J411" s="15">
        <f t="shared" si="49"/>
        <v>594.1</v>
      </c>
      <c r="K411" s="15">
        <f t="shared" si="49"/>
        <v>445.4</v>
      </c>
      <c r="L411" s="113">
        <f t="shared" si="47"/>
        <v>74.970543679515217</v>
      </c>
    </row>
    <row r="412" spans="1:12" s="5" customFormat="1" ht="21" customHeight="1" x14ac:dyDescent="0.25">
      <c r="A412" s="6" t="s">
        <v>524</v>
      </c>
      <c r="B412" s="151" t="s">
        <v>522</v>
      </c>
      <c r="C412" s="246"/>
      <c r="D412" s="247"/>
      <c r="E412" s="6">
        <v>984</v>
      </c>
      <c r="F412" s="6">
        <v>1003</v>
      </c>
      <c r="G412" s="6">
        <v>5051500</v>
      </c>
      <c r="H412" s="7" t="s">
        <v>419</v>
      </c>
      <c r="I412" s="7"/>
      <c r="J412" s="15">
        <f t="shared" si="49"/>
        <v>594.1</v>
      </c>
      <c r="K412" s="15">
        <f t="shared" si="49"/>
        <v>445.4</v>
      </c>
      <c r="L412" s="113">
        <f t="shared" si="47"/>
        <v>74.970543679515217</v>
      </c>
    </row>
    <row r="413" spans="1:12" s="5" customFormat="1" ht="18.75" customHeight="1" x14ac:dyDescent="0.25">
      <c r="A413" s="6" t="s">
        <v>525</v>
      </c>
      <c r="B413" s="151" t="s">
        <v>523</v>
      </c>
      <c r="C413" s="246"/>
      <c r="D413" s="247"/>
      <c r="E413" s="6">
        <v>984</v>
      </c>
      <c r="F413" s="6">
        <v>1003</v>
      </c>
      <c r="G413" s="6">
        <v>5051500</v>
      </c>
      <c r="H413" s="7" t="s">
        <v>518</v>
      </c>
      <c r="I413" s="7"/>
      <c r="J413" s="15">
        <f t="shared" si="49"/>
        <v>594.1</v>
      </c>
      <c r="K413" s="15">
        <f t="shared" si="49"/>
        <v>445.4</v>
      </c>
      <c r="L413" s="113">
        <f t="shared" si="47"/>
        <v>74.970543679515217</v>
      </c>
    </row>
    <row r="414" spans="1:12" s="5" customFormat="1" ht="18.75" customHeight="1" x14ac:dyDescent="0.25">
      <c r="A414" s="6" t="s">
        <v>526</v>
      </c>
      <c r="B414" s="151" t="s">
        <v>521</v>
      </c>
      <c r="C414" s="246"/>
      <c r="D414" s="247"/>
      <c r="E414" s="6">
        <v>984</v>
      </c>
      <c r="F414" s="6">
        <v>1003</v>
      </c>
      <c r="G414" s="6">
        <v>5051500</v>
      </c>
      <c r="H414" s="7" t="s">
        <v>518</v>
      </c>
      <c r="I414" s="7" t="s">
        <v>519</v>
      </c>
      <c r="J414" s="15">
        <f t="shared" si="49"/>
        <v>594.1</v>
      </c>
      <c r="K414" s="15">
        <f t="shared" si="49"/>
        <v>445.4</v>
      </c>
      <c r="L414" s="113">
        <f t="shared" si="47"/>
        <v>74.970543679515217</v>
      </c>
    </row>
    <row r="415" spans="1:12" s="5" customFormat="1" ht="32.25" customHeight="1" x14ac:dyDescent="0.25">
      <c r="A415" s="6" t="s">
        <v>527</v>
      </c>
      <c r="B415" s="151" t="s">
        <v>643</v>
      </c>
      <c r="C415" s="246"/>
      <c r="D415" s="247"/>
      <c r="E415" s="6">
        <v>984</v>
      </c>
      <c r="F415" s="6">
        <v>1003</v>
      </c>
      <c r="G415" s="6">
        <v>5051500</v>
      </c>
      <c r="H415" s="7" t="s">
        <v>518</v>
      </c>
      <c r="I415" s="7" t="s">
        <v>520</v>
      </c>
      <c r="J415" s="15">
        <v>594.1</v>
      </c>
      <c r="K415" s="6">
        <v>445.4</v>
      </c>
      <c r="L415" s="113">
        <f t="shared" si="47"/>
        <v>74.970543679515217</v>
      </c>
    </row>
    <row r="416" spans="1:12" s="5" customFormat="1" ht="13.5" customHeight="1" x14ac:dyDescent="0.25">
      <c r="A416" s="16" t="s">
        <v>114</v>
      </c>
      <c r="B416" s="249" t="s">
        <v>79</v>
      </c>
      <c r="C416" s="250"/>
      <c r="D416" s="251"/>
      <c r="E416" s="16">
        <v>984</v>
      </c>
      <c r="F416" s="16">
        <v>1004</v>
      </c>
      <c r="G416" s="12"/>
      <c r="H416" s="12"/>
      <c r="I416" s="12"/>
      <c r="J416" s="26">
        <f>SUM(J417+J437+J443)</f>
        <v>20462.400000000001</v>
      </c>
      <c r="K416" s="26">
        <f>SUM(K417+K437+K443)</f>
        <v>14216.899999999998</v>
      </c>
      <c r="L416" s="113">
        <f t="shared" si="47"/>
        <v>69.478164829150032</v>
      </c>
    </row>
    <row r="417" spans="1:12" ht="48.75" customHeight="1" x14ac:dyDescent="0.25">
      <c r="A417" s="12" t="s">
        <v>115</v>
      </c>
      <c r="B417" s="137" t="s">
        <v>242</v>
      </c>
      <c r="C417" s="138"/>
      <c r="D417" s="139"/>
      <c r="E417" s="12">
        <v>984</v>
      </c>
      <c r="F417" s="12">
        <v>1004</v>
      </c>
      <c r="G417" s="13" t="s">
        <v>239</v>
      </c>
      <c r="H417" s="12"/>
      <c r="I417" s="12"/>
      <c r="J417" s="19">
        <f>SUM(J418+J427)</f>
        <v>4515.1000000000004</v>
      </c>
      <c r="K417" s="19">
        <f>SUM(K418+K427)</f>
        <v>2865.1999999999994</v>
      </c>
      <c r="L417" s="113">
        <f t="shared" si="47"/>
        <v>63.458173683860807</v>
      </c>
    </row>
    <row r="418" spans="1:12" s="5" customFormat="1" ht="64.5" customHeight="1" x14ac:dyDescent="0.25">
      <c r="A418" s="6" t="s">
        <v>116</v>
      </c>
      <c r="B418" s="125" t="s">
        <v>642</v>
      </c>
      <c r="C418" s="149"/>
      <c r="D418" s="150"/>
      <c r="E418" s="6">
        <v>984</v>
      </c>
      <c r="F418" s="6">
        <v>1004</v>
      </c>
      <c r="G418" s="13" t="s">
        <v>239</v>
      </c>
      <c r="H418" s="6">
        <v>100</v>
      </c>
      <c r="I418" s="6"/>
      <c r="J418" s="15">
        <f>SUM(J419)</f>
        <v>4209.1000000000004</v>
      </c>
      <c r="K418" s="15">
        <f>SUM(K419)</f>
        <v>2809.4999999999995</v>
      </c>
      <c r="L418" s="113">
        <f t="shared" si="47"/>
        <v>66.748235964933102</v>
      </c>
    </row>
    <row r="419" spans="1:12" s="5" customFormat="1" ht="31.5" customHeight="1" x14ac:dyDescent="0.25">
      <c r="A419" s="6" t="s">
        <v>530</v>
      </c>
      <c r="B419" s="125" t="s">
        <v>289</v>
      </c>
      <c r="C419" s="126"/>
      <c r="D419" s="127"/>
      <c r="E419" s="6">
        <v>984</v>
      </c>
      <c r="F419" s="6">
        <v>1004</v>
      </c>
      <c r="G419" s="13" t="s">
        <v>239</v>
      </c>
      <c r="H419" s="6">
        <v>120</v>
      </c>
      <c r="I419" s="6"/>
      <c r="J419" s="15">
        <f>SUM(J420+J424)</f>
        <v>4209.1000000000004</v>
      </c>
      <c r="K419" s="15">
        <f>SUM(K420+K424)</f>
        <v>2809.4999999999995</v>
      </c>
      <c r="L419" s="113">
        <f t="shared" si="47"/>
        <v>66.748235964933102</v>
      </c>
    </row>
    <row r="420" spans="1:12" s="5" customFormat="1" ht="34.5" customHeight="1" x14ac:dyDescent="0.25">
      <c r="A420" s="6" t="s">
        <v>531</v>
      </c>
      <c r="B420" s="125" t="s">
        <v>641</v>
      </c>
      <c r="C420" s="126"/>
      <c r="D420" s="127"/>
      <c r="E420" s="6">
        <v>984</v>
      </c>
      <c r="F420" s="6">
        <v>1004</v>
      </c>
      <c r="G420" s="13" t="s">
        <v>239</v>
      </c>
      <c r="H420" s="6">
        <v>121</v>
      </c>
      <c r="I420" s="6"/>
      <c r="J420" s="15">
        <f>SUM(J421)</f>
        <v>4207.9000000000005</v>
      </c>
      <c r="K420" s="15">
        <f>SUM(K421)</f>
        <v>2808.8999999999996</v>
      </c>
      <c r="L420" s="113">
        <f t="shared" si="47"/>
        <v>66.753012191354344</v>
      </c>
    </row>
    <row r="421" spans="1:12" s="5" customFormat="1" ht="15" customHeight="1" x14ac:dyDescent="0.25">
      <c r="A421" s="6" t="s">
        <v>532</v>
      </c>
      <c r="B421" s="125" t="s">
        <v>290</v>
      </c>
      <c r="C421" s="126"/>
      <c r="D421" s="127"/>
      <c r="E421" s="6">
        <v>984</v>
      </c>
      <c r="F421" s="6">
        <v>1004</v>
      </c>
      <c r="G421" s="13" t="s">
        <v>239</v>
      </c>
      <c r="H421" s="6">
        <v>121</v>
      </c>
      <c r="I421" s="6">
        <v>210</v>
      </c>
      <c r="J421" s="15">
        <f>SUM(J422:J423)</f>
        <v>4207.9000000000005</v>
      </c>
      <c r="K421" s="15">
        <f>SUM(K422:K423)</f>
        <v>2808.8999999999996</v>
      </c>
      <c r="L421" s="113">
        <f t="shared" si="47"/>
        <v>66.753012191354344</v>
      </c>
    </row>
    <row r="422" spans="1:12" s="5" customFormat="1" ht="17.25" customHeight="1" x14ac:dyDescent="0.25">
      <c r="A422" s="6" t="s">
        <v>533</v>
      </c>
      <c r="B422" s="125" t="s">
        <v>291</v>
      </c>
      <c r="C422" s="126"/>
      <c r="D422" s="127"/>
      <c r="E422" s="6">
        <v>984</v>
      </c>
      <c r="F422" s="6">
        <v>1004</v>
      </c>
      <c r="G422" s="13" t="s">
        <v>239</v>
      </c>
      <c r="H422" s="6">
        <v>121</v>
      </c>
      <c r="I422" s="6">
        <v>211</v>
      </c>
      <c r="J422" s="15">
        <v>3232.8</v>
      </c>
      <c r="K422" s="61">
        <v>2139.6999999999998</v>
      </c>
      <c r="L422" s="113">
        <f t="shared" si="47"/>
        <v>66.187206137094762</v>
      </c>
    </row>
    <row r="423" spans="1:12" s="5" customFormat="1" ht="18" customHeight="1" x14ac:dyDescent="0.25">
      <c r="A423" s="6" t="s">
        <v>534</v>
      </c>
      <c r="B423" s="125" t="s">
        <v>292</v>
      </c>
      <c r="C423" s="126"/>
      <c r="D423" s="127"/>
      <c r="E423" s="6">
        <v>984</v>
      </c>
      <c r="F423" s="6">
        <v>1004</v>
      </c>
      <c r="G423" s="13" t="s">
        <v>239</v>
      </c>
      <c r="H423" s="6">
        <v>121</v>
      </c>
      <c r="I423" s="6">
        <v>213</v>
      </c>
      <c r="J423" s="15">
        <v>975.1</v>
      </c>
      <c r="K423" s="6">
        <v>669.2</v>
      </c>
      <c r="L423" s="113">
        <f t="shared" si="47"/>
        <v>68.628858578607321</v>
      </c>
    </row>
    <row r="424" spans="1:12" s="5" customFormat="1" ht="33.75" customHeight="1" x14ac:dyDescent="0.25">
      <c r="A424" s="6" t="s">
        <v>535</v>
      </c>
      <c r="B424" s="125" t="s">
        <v>528</v>
      </c>
      <c r="C424" s="126"/>
      <c r="D424" s="127"/>
      <c r="E424" s="6">
        <v>984</v>
      </c>
      <c r="F424" s="6">
        <v>1004</v>
      </c>
      <c r="G424" s="13" t="s">
        <v>239</v>
      </c>
      <c r="H424" s="6">
        <v>122</v>
      </c>
      <c r="I424" s="6"/>
      <c r="J424" s="15">
        <f>SUM(J425)</f>
        <v>1.2</v>
      </c>
      <c r="K424" s="15">
        <f>SUM(K425)</f>
        <v>0.6</v>
      </c>
      <c r="L424" s="113">
        <f t="shared" si="47"/>
        <v>50</v>
      </c>
    </row>
    <row r="425" spans="1:12" s="5" customFormat="1" ht="17.25" customHeight="1" x14ac:dyDescent="0.25">
      <c r="A425" s="6" t="s">
        <v>536</v>
      </c>
      <c r="B425" s="125" t="s">
        <v>290</v>
      </c>
      <c r="C425" s="126"/>
      <c r="D425" s="127"/>
      <c r="E425" s="6">
        <v>984</v>
      </c>
      <c r="F425" s="6">
        <v>1004</v>
      </c>
      <c r="G425" s="13" t="s">
        <v>239</v>
      </c>
      <c r="H425" s="6">
        <v>122</v>
      </c>
      <c r="I425" s="6">
        <v>210</v>
      </c>
      <c r="J425" s="15">
        <f>SUM(J426)</f>
        <v>1.2</v>
      </c>
      <c r="K425" s="15">
        <f>SUM(K426)</f>
        <v>0.6</v>
      </c>
      <c r="L425" s="113">
        <f t="shared" si="47"/>
        <v>50</v>
      </c>
    </row>
    <row r="426" spans="1:12" s="5" customFormat="1" ht="18" customHeight="1" x14ac:dyDescent="0.25">
      <c r="A426" s="6" t="s">
        <v>537</v>
      </c>
      <c r="B426" s="125" t="s">
        <v>529</v>
      </c>
      <c r="C426" s="126"/>
      <c r="D426" s="127"/>
      <c r="E426" s="6">
        <v>984</v>
      </c>
      <c r="F426" s="6">
        <v>1004</v>
      </c>
      <c r="G426" s="13" t="s">
        <v>239</v>
      </c>
      <c r="H426" s="6">
        <v>122</v>
      </c>
      <c r="I426" s="6">
        <v>212</v>
      </c>
      <c r="J426" s="15">
        <v>1.2</v>
      </c>
      <c r="K426" s="6">
        <v>0.6</v>
      </c>
      <c r="L426" s="113">
        <f t="shared" si="47"/>
        <v>50</v>
      </c>
    </row>
    <row r="427" spans="1:12" ht="22.5" customHeight="1" x14ac:dyDescent="0.25">
      <c r="A427" s="6" t="s">
        <v>150</v>
      </c>
      <c r="B427" s="125" t="s">
        <v>159</v>
      </c>
      <c r="C427" s="149"/>
      <c r="D427" s="150"/>
      <c r="E427" s="6">
        <v>984</v>
      </c>
      <c r="F427" s="6">
        <v>1004</v>
      </c>
      <c r="G427" s="13" t="s">
        <v>239</v>
      </c>
      <c r="H427" s="6">
        <v>200</v>
      </c>
      <c r="I427" s="6"/>
      <c r="J427" s="15">
        <f>SUM(J428)</f>
        <v>306</v>
      </c>
      <c r="K427" s="15">
        <f>SUM(K428)</f>
        <v>55.7</v>
      </c>
      <c r="L427" s="113">
        <f t="shared" si="47"/>
        <v>18.20261437908497</v>
      </c>
    </row>
    <row r="428" spans="1:12" ht="31.5" customHeight="1" x14ac:dyDescent="0.25">
      <c r="A428" s="6" t="s">
        <v>538</v>
      </c>
      <c r="B428" s="125" t="s">
        <v>314</v>
      </c>
      <c r="C428" s="126"/>
      <c r="D428" s="127"/>
      <c r="E428" s="6">
        <v>984</v>
      </c>
      <c r="F428" s="6">
        <v>1004</v>
      </c>
      <c r="G428" s="13" t="s">
        <v>239</v>
      </c>
      <c r="H428" s="6">
        <v>240</v>
      </c>
      <c r="I428" s="6"/>
      <c r="J428" s="15">
        <f>SUM(J429)</f>
        <v>306</v>
      </c>
      <c r="K428" s="15">
        <f>SUM(K429)</f>
        <v>55.7</v>
      </c>
      <c r="L428" s="113">
        <f t="shared" si="47"/>
        <v>18.20261437908497</v>
      </c>
    </row>
    <row r="429" spans="1:12" ht="31.5" customHeight="1" x14ac:dyDescent="0.25">
      <c r="A429" s="6" t="s">
        <v>539</v>
      </c>
      <c r="B429" s="125" t="s">
        <v>315</v>
      </c>
      <c r="C429" s="126"/>
      <c r="D429" s="127"/>
      <c r="E429" s="6">
        <v>984</v>
      </c>
      <c r="F429" s="6">
        <v>1004</v>
      </c>
      <c r="G429" s="13" t="s">
        <v>239</v>
      </c>
      <c r="H429" s="6">
        <v>244</v>
      </c>
      <c r="I429" s="6"/>
      <c r="J429" s="15">
        <f>SUM(J430+J435+J436)</f>
        <v>306</v>
      </c>
      <c r="K429" s="15">
        <f>SUM(K430+K435+K436)</f>
        <v>55.7</v>
      </c>
      <c r="L429" s="113">
        <f t="shared" si="47"/>
        <v>18.20261437908497</v>
      </c>
    </row>
    <row r="430" spans="1:12" ht="17.25" customHeight="1" x14ac:dyDescent="0.25">
      <c r="A430" s="6" t="s">
        <v>540</v>
      </c>
      <c r="B430" s="128" t="s">
        <v>294</v>
      </c>
      <c r="C430" s="129"/>
      <c r="D430" s="130"/>
      <c r="E430" s="6">
        <v>984</v>
      </c>
      <c r="F430" s="6">
        <v>1004</v>
      </c>
      <c r="G430" s="13" t="s">
        <v>239</v>
      </c>
      <c r="H430" s="6">
        <v>244</v>
      </c>
      <c r="I430" s="6">
        <v>220</v>
      </c>
      <c r="J430" s="15">
        <f>SUM(J431:J434)</f>
        <v>187.1</v>
      </c>
      <c r="K430" s="15">
        <f>SUM(K431:K434)</f>
        <v>55.7</v>
      </c>
      <c r="L430" s="113">
        <f t="shared" si="47"/>
        <v>29.770176376269376</v>
      </c>
    </row>
    <row r="431" spans="1:12" ht="14.25" customHeight="1" x14ac:dyDescent="0.25">
      <c r="A431" s="6" t="s">
        <v>541</v>
      </c>
      <c r="B431" s="125" t="s">
        <v>316</v>
      </c>
      <c r="C431" s="126"/>
      <c r="D431" s="127"/>
      <c r="E431" s="6">
        <v>984</v>
      </c>
      <c r="F431" s="6">
        <v>1004</v>
      </c>
      <c r="G431" s="13" t="s">
        <v>239</v>
      </c>
      <c r="H431" s="6">
        <v>244</v>
      </c>
      <c r="I431" s="6">
        <v>221</v>
      </c>
      <c r="J431" s="15">
        <v>10</v>
      </c>
      <c r="K431" s="15">
        <v>5</v>
      </c>
      <c r="L431" s="113">
        <f t="shared" si="47"/>
        <v>50</v>
      </c>
    </row>
    <row r="432" spans="1:12" ht="14.25" customHeight="1" x14ac:dyDescent="0.25">
      <c r="A432" s="6" t="s">
        <v>542</v>
      </c>
      <c r="B432" s="125" t="s">
        <v>317</v>
      </c>
      <c r="C432" s="126"/>
      <c r="D432" s="127"/>
      <c r="E432" s="6">
        <v>984</v>
      </c>
      <c r="F432" s="6">
        <v>1004</v>
      </c>
      <c r="G432" s="13" t="s">
        <v>239</v>
      </c>
      <c r="H432" s="6">
        <v>244</v>
      </c>
      <c r="I432" s="6">
        <v>222</v>
      </c>
      <c r="J432" s="15">
        <v>107.6</v>
      </c>
      <c r="K432" s="6">
        <v>32.700000000000003</v>
      </c>
      <c r="L432" s="113">
        <f t="shared" si="47"/>
        <v>30.390334572490712</v>
      </c>
    </row>
    <row r="433" spans="1:12" ht="18" customHeight="1" x14ac:dyDescent="0.25">
      <c r="A433" s="6" t="s">
        <v>543</v>
      </c>
      <c r="B433" s="125" t="s">
        <v>326</v>
      </c>
      <c r="C433" s="126"/>
      <c r="D433" s="127"/>
      <c r="E433" s="6">
        <v>984</v>
      </c>
      <c r="F433" s="6">
        <v>1004</v>
      </c>
      <c r="G433" s="13" t="s">
        <v>239</v>
      </c>
      <c r="H433" s="6">
        <v>244</v>
      </c>
      <c r="I433" s="6">
        <v>225</v>
      </c>
      <c r="J433" s="15">
        <v>31.5</v>
      </c>
      <c r="K433" s="15">
        <v>18</v>
      </c>
      <c r="L433" s="113">
        <f t="shared" si="47"/>
        <v>57.142857142857139</v>
      </c>
    </row>
    <row r="434" spans="1:12" ht="15" customHeight="1" x14ac:dyDescent="0.25">
      <c r="A434" s="6" t="s">
        <v>544</v>
      </c>
      <c r="B434" s="125" t="s">
        <v>293</v>
      </c>
      <c r="C434" s="126"/>
      <c r="D434" s="127"/>
      <c r="E434" s="6">
        <v>984</v>
      </c>
      <c r="F434" s="6">
        <v>1004</v>
      </c>
      <c r="G434" s="13" t="s">
        <v>239</v>
      </c>
      <c r="H434" s="6">
        <v>244</v>
      </c>
      <c r="I434" s="6">
        <v>226</v>
      </c>
      <c r="J434" s="15">
        <v>38</v>
      </c>
      <c r="K434" s="15">
        <v>0</v>
      </c>
      <c r="L434" s="113">
        <f t="shared" si="47"/>
        <v>0</v>
      </c>
    </row>
    <row r="435" spans="1:12" ht="18" customHeight="1" x14ac:dyDescent="0.25">
      <c r="A435" s="6" t="s">
        <v>545</v>
      </c>
      <c r="B435" s="125" t="s">
        <v>418</v>
      </c>
      <c r="C435" s="126"/>
      <c r="D435" s="127"/>
      <c r="E435" s="6">
        <v>984</v>
      </c>
      <c r="F435" s="6">
        <v>1004</v>
      </c>
      <c r="G435" s="13" t="s">
        <v>239</v>
      </c>
      <c r="H435" s="6">
        <v>244</v>
      </c>
      <c r="I435" s="6">
        <v>310</v>
      </c>
      <c r="J435" s="15">
        <v>0</v>
      </c>
      <c r="K435" s="15">
        <v>0</v>
      </c>
      <c r="L435" s="113"/>
    </row>
    <row r="436" spans="1:12" ht="19.5" customHeight="1" x14ac:dyDescent="0.25">
      <c r="A436" s="6" t="s">
        <v>546</v>
      </c>
      <c r="B436" s="125" t="s">
        <v>340</v>
      </c>
      <c r="C436" s="126"/>
      <c r="D436" s="127"/>
      <c r="E436" s="6">
        <v>984</v>
      </c>
      <c r="F436" s="6">
        <v>1004</v>
      </c>
      <c r="G436" s="13" t="s">
        <v>239</v>
      </c>
      <c r="H436" s="6">
        <v>244</v>
      </c>
      <c r="I436" s="6">
        <v>340</v>
      </c>
      <c r="J436" s="15">
        <v>118.9</v>
      </c>
      <c r="K436" s="15">
        <v>0</v>
      </c>
      <c r="L436" s="113">
        <f t="shared" si="47"/>
        <v>0</v>
      </c>
    </row>
    <row r="437" spans="1:12" s="5" customFormat="1" ht="69" customHeight="1" x14ac:dyDescent="0.25">
      <c r="A437" s="12" t="s">
        <v>117</v>
      </c>
      <c r="B437" s="248" t="s">
        <v>243</v>
      </c>
      <c r="C437" s="248"/>
      <c r="D437" s="248"/>
      <c r="E437" s="12">
        <v>984</v>
      </c>
      <c r="F437" s="12">
        <v>1004</v>
      </c>
      <c r="G437" s="13" t="s">
        <v>240</v>
      </c>
      <c r="H437" s="12"/>
      <c r="I437" s="12"/>
      <c r="J437" s="19">
        <f>J438</f>
        <v>11188.9</v>
      </c>
      <c r="K437" s="19">
        <f>K438</f>
        <v>8021.5</v>
      </c>
      <c r="L437" s="113">
        <f t="shared" si="47"/>
        <v>71.691587198026625</v>
      </c>
    </row>
    <row r="438" spans="1:12" ht="17.25" customHeight="1" x14ac:dyDescent="0.25">
      <c r="A438" s="6" t="s">
        <v>118</v>
      </c>
      <c r="B438" s="151" t="s">
        <v>164</v>
      </c>
      <c r="C438" s="241"/>
      <c r="D438" s="242"/>
      <c r="E438" s="6">
        <v>984</v>
      </c>
      <c r="F438" s="6">
        <v>1004</v>
      </c>
      <c r="G438" s="13" t="s">
        <v>240</v>
      </c>
      <c r="H438" s="6">
        <v>300</v>
      </c>
      <c r="I438" s="6"/>
      <c r="J438" s="15">
        <f t="shared" ref="J438:K441" si="50">SUM(J439)</f>
        <v>11188.9</v>
      </c>
      <c r="K438" s="15">
        <f t="shared" si="50"/>
        <v>8021.5</v>
      </c>
      <c r="L438" s="113">
        <f t="shared" si="47"/>
        <v>71.691587198026625</v>
      </c>
    </row>
    <row r="439" spans="1:12" ht="30.75" customHeight="1" x14ac:dyDescent="0.25">
      <c r="A439" s="6" t="s">
        <v>549</v>
      </c>
      <c r="B439" s="151" t="s">
        <v>522</v>
      </c>
      <c r="C439" s="246"/>
      <c r="D439" s="247"/>
      <c r="E439" s="6">
        <v>984</v>
      </c>
      <c r="F439" s="6">
        <v>1004</v>
      </c>
      <c r="G439" s="13" t="s">
        <v>240</v>
      </c>
      <c r="H439" s="6">
        <v>310</v>
      </c>
      <c r="I439" s="6"/>
      <c r="J439" s="15">
        <f t="shared" si="50"/>
        <v>11188.9</v>
      </c>
      <c r="K439" s="15">
        <f t="shared" si="50"/>
        <v>8021.5</v>
      </c>
      <c r="L439" s="113">
        <f t="shared" si="47"/>
        <v>71.691587198026625</v>
      </c>
    </row>
    <row r="440" spans="1:12" ht="33.75" customHeight="1" x14ac:dyDescent="0.25">
      <c r="A440" s="6" t="s">
        <v>550</v>
      </c>
      <c r="B440" s="151" t="s">
        <v>547</v>
      </c>
      <c r="C440" s="246"/>
      <c r="D440" s="247"/>
      <c r="E440" s="6">
        <v>984</v>
      </c>
      <c r="F440" s="6">
        <v>1004</v>
      </c>
      <c r="G440" s="13" t="s">
        <v>240</v>
      </c>
      <c r="H440" s="6">
        <v>313</v>
      </c>
      <c r="I440" s="6"/>
      <c r="J440" s="15">
        <f t="shared" si="50"/>
        <v>11188.9</v>
      </c>
      <c r="K440" s="15">
        <f t="shared" si="50"/>
        <v>8021.5</v>
      </c>
      <c r="L440" s="113">
        <f t="shared" si="47"/>
        <v>71.691587198026625</v>
      </c>
    </row>
    <row r="441" spans="1:12" ht="17.25" customHeight="1" x14ac:dyDescent="0.25">
      <c r="A441" s="6" t="s">
        <v>551</v>
      </c>
      <c r="B441" s="151" t="s">
        <v>521</v>
      </c>
      <c r="C441" s="246"/>
      <c r="D441" s="247"/>
      <c r="E441" s="6">
        <v>984</v>
      </c>
      <c r="F441" s="6">
        <v>1004</v>
      </c>
      <c r="G441" s="13" t="s">
        <v>240</v>
      </c>
      <c r="H441" s="6">
        <v>313</v>
      </c>
      <c r="I441" s="6">
        <v>260</v>
      </c>
      <c r="J441" s="15">
        <f t="shared" si="50"/>
        <v>11188.9</v>
      </c>
      <c r="K441" s="15">
        <f t="shared" si="50"/>
        <v>8021.5</v>
      </c>
      <c r="L441" s="113">
        <f t="shared" si="47"/>
        <v>71.691587198026625</v>
      </c>
    </row>
    <row r="442" spans="1:12" ht="17.25" customHeight="1" x14ac:dyDescent="0.25">
      <c r="A442" s="6" t="s">
        <v>552</v>
      </c>
      <c r="B442" s="151" t="s">
        <v>548</v>
      </c>
      <c r="C442" s="246"/>
      <c r="D442" s="247"/>
      <c r="E442" s="6">
        <v>984</v>
      </c>
      <c r="F442" s="6">
        <v>1004</v>
      </c>
      <c r="G442" s="13" t="s">
        <v>240</v>
      </c>
      <c r="H442" s="6">
        <v>313</v>
      </c>
      <c r="I442" s="6">
        <v>262</v>
      </c>
      <c r="J442" s="15">
        <v>11188.9</v>
      </c>
      <c r="K442" s="6">
        <v>8021.5</v>
      </c>
      <c r="L442" s="113">
        <f t="shared" si="47"/>
        <v>71.691587198026625</v>
      </c>
    </row>
    <row r="443" spans="1:12" s="5" customFormat="1" ht="51" customHeight="1" x14ac:dyDescent="0.25">
      <c r="A443" s="12" t="s">
        <v>119</v>
      </c>
      <c r="B443" s="248" t="s">
        <v>244</v>
      </c>
      <c r="C443" s="248"/>
      <c r="D443" s="248"/>
      <c r="E443" s="12">
        <v>984</v>
      </c>
      <c r="F443" s="12">
        <v>1004</v>
      </c>
      <c r="G443" s="13" t="s">
        <v>241</v>
      </c>
      <c r="H443" s="12"/>
      <c r="I443" s="12"/>
      <c r="J443" s="19">
        <f t="shared" ref="J443:K447" si="51">SUM(J444)</f>
        <v>4758.3999999999996</v>
      </c>
      <c r="K443" s="19">
        <f t="shared" si="51"/>
        <v>3330.2</v>
      </c>
      <c r="L443" s="113">
        <f t="shared" si="47"/>
        <v>69.985709482178876</v>
      </c>
    </row>
    <row r="444" spans="1:12" s="5" customFormat="1" ht="16.5" customHeight="1" x14ac:dyDescent="0.25">
      <c r="A444" s="6" t="s">
        <v>120</v>
      </c>
      <c r="B444" s="151" t="s">
        <v>164</v>
      </c>
      <c r="C444" s="241"/>
      <c r="D444" s="242"/>
      <c r="E444" s="6">
        <v>984</v>
      </c>
      <c r="F444" s="6">
        <v>1004</v>
      </c>
      <c r="G444" s="13" t="s">
        <v>241</v>
      </c>
      <c r="H444" s="6">
        <v>300</v>
      </c>
      <c r="I444" s="6"/>
      <c r="J444" s="15">
        <f t="shared" si="51"/>
        <v>4758.3999999999996</v>
      </c>
      <c r="K444" s="15">
        <f t="shared" si="51"/>
        <v>3330.2</v>
      </c>
      <c r="L444" s="113">
        <f t="shared" si="47"/>
        <v>69.985709482178876</v>
      </c>
    </row>
    <row r="445" spans="1:12" s="5" customFormat="1" ht="32.25" customHeight="1" x14ac:dyDescent="0.25">
      <c r="A445" s="6" t="s">
        <v>555</v>
      </c>
      <c r="B445" s="151" t="s">
        <v>553</v>
      </c>
      <c r="C445" s="246"/>
      <c r="D445" s="247"/>
      <c r="E445" s="6">
        <v>984</v>
      </c>
      <c r="F445" s="6">
        <v>1004</v>
      </c>
      <c r="G445" s="13" t="s">
        <v>241</v>
      </c>
      <c r="H445" s="6">
        <v>320</v>
      </c>
      <c r="I445" s="6"/>
      <c r="J445" s="15">
        <f t="shared" si="51"/>
        <v>4758.3999999999996</v>
      </c>
      <c r="K445" s="15">
        <f t="shared" si="51"/>
        <v>3330.2</v>
      </c>
      <c r="L445" s="113">
        <f t="shared" si="47"/>
        <v>69.985709482178876</v>
      </c>
    </row>
    <row r="446" spans="1:12" s="5" customFormat="1" ht="30.75" customHeight="1" x14ac:dyDescent="0.25">
      <c r="A446" s="6" t="s">
        <v>556</v>
      </c>
      <c r="B446" s="151" t="s">
        <v>554</v>
      </c>
      <c r="C446" s="246"/>
      <c r="D446" s="247"/>
      <c r="E446" s="6">
        <v>984</v>
      </c>
      <c r="F446" s="6">
        <v>1004</v>
      </c>
      <c r="G446" s="13" t="s">
        <v>241</v>
      </c>
      <c r="H446" s="6">
        <v>323</v>
      </c>
      <c r="I446" s="6"/>
      <c r="J446" s="15">
        <f t="shared" si="51"/>
        <v>4758.3999999999996</v>
      </c>
      <c r="K446" s="15">
        <f t="shared" si="51"/>
        <v>3330.2</v>
      </c>
      <c r="L446" s="113">
        <f t="shared" si="47"/>
        <v>69.985709482178876</v>
      </c>
    </row>
    <row r="447" spans="1:12" s="5" customFormat="1" ht="16.5" customHeight="1" x14ac:dyDescent="0.25">
      <c r="A447" s="6" t="s">
        <v>557</v>
      </c>
      <c r="B447" s="151" t="s">
        <v>294</v>
      </c>
      <c r="C447" s="246"/>
      <c r="D447" s="247"/>
      <c r="E447" s="6">
        <v>984</v>
      </c>
      <c r="F447" s="6">
        <v>1004</v>
      </c>
      <c r="G447" s="13" t="s">
        <v>241</v>
      </c>
      <c r="H447" s="6">
        <v>323</v>
      </c>
      <c r="I447" s="6">
        <v>220</v>
      </c>
      <c r="J447" s="15">
        <f t="shared" si="51"/>
        <v>4758.3999999999996</v>
      </c>
      <c r="K447" s="15">
        <f t="shared" si="51"/>
        <v>3330.2</v>
      </c>
      <c r="L447" s="113">
        <f t="shared" si="47"/>
        <v>69.985709482178876</v>
      </c>
    </row>
    <row r="448" spans="1:12" s="5" customFormat="1" ht="16.5" customHeight="1" x14ac:dyDescent="0.25">
      <c r="A448" s="6" t="s">
        <v>558</v>
      </c>
      <c r="B448" s="151" t="s">
        <v>293</v>
      </c>
      <c r="C448" s="246"/>
      <c r="D448" s="247"/>
      <c r="E448" s="6">
        <v>984</v>
      </c>
      <c r="F448" s="6">
        <v>1004</v>
      </c>
      <c r="G448" s="13" t="s">
        <v>241</v>
      </c>
      <c r="H448" s="6">
        <v>323</v>
      </c>
      <c r="I448" s="6">
        <v>226</v>
      </c>
      <c r="J448" s="15">
        <v>4758.3999999999996</v>
      </c>
      <c r="K448" s="6">
        <v>3330.2</v>
      </c>
      <c r="L448" s="113">
        <f t="shared" si="47"/>
        <v>69.985709482178876</v>
      </c>
    </row>
    <row r="449" spans="1:12" ht="18" customHeight="1" x14ac:dyDescent="0.25">
      <c r="A449" s="2" t="s">
        <v>82</v>
      </c>
      <c r="B449" s="148" t="s">
        <v>83</v>
      </c>
      <c r="C449" s="148"/>
      <c r="D449" s="148"/>
      <c r="E449" s="2">
        <v>984</v>
      </c>
      <c r="F449" s="3" t="s">
        <v>84</v>
      </c>
      <c r="G449" s="2"/>
      <c r="H449" s="2"/>
      <c r="I449" s="2"/>
      <c r="J449" s="25">
        <f>SUM(J450+J476)</f>
        <v>17796.000000000004</v>
      </c>
      <c r="K449" s="25">
        <f>SUM(K450+K476)</f>
        <v>12572.600000000002</v>
      </c>
      <c r="L449" s="113">
        <f t="shared" si="47"/>
        <v>70.648460328163637</v>
      </c>
    </row>
    <row r="450" spans="1:12" ht="17.25" customHeight="1" x14ac:dyDescent="0.25">
      <c r="A450" s="16" t="s">
        <v>85</v>
      </c>
      <c r="B450" s="243" t="s">
        <v>86</v>
      </c>
      <c r="C450" s="244"/>
      <c r="D450" s="245"/>
      <c r="E450" s="16">
        <v>984</v>
      </c>
      <c r="F450" s="17" t="s">
        <v>87</v>
      </c>
      <c r="G450" s="16"/>
      <c r="H450" s="16"/>
      <c r="I450" s="16"/>
      <c r="J450" s="26">
        <f>SUM(J457+J451)</f>
        <v>17488.800000000003</v>
      </c>
      <c r="K450" s="26">
        <f>SUM(K457+K451)</f>
        <v>12265.500000000002</v>
      </c>
      <c r="L450" s="113">
        <f t="shared" si="47"/>
        <v>70.133456840949634</v>
      </c>
    </row>
    <row r="451" spans="1:12" s="8" customFormat="1" ht="66" customHeight="1" x14ac:dyDescent="0.25">
      <c r="A451" s="12" t="s">
        <v>88</v>
      </c>
      <c r="B451" s="128" t="s">
        <v>245</v>
      </c>
      <c r="C451" s="129"/>
      <c r="D451" s="130"/>
      <c r="E451" s="12">
        <v>984</v>
      </c>
      <c r="F451" s="13" t="s">
        <v>87</v>
      </c>
      <c r="G451" s="12">
        <v>7950026</v>
      </c>
      <c r="H451" s="12"/>
      <c r="I451" s="12"/>
      <c r="J451" s="19">
        <f>J452</f>
        <v>99.9</v>
      </c>
      <c r="K451" s="19">
        <f>K452</f>
        <v>99.9</v>
      </c>
      <c r="L451" s="113">
        <f t="shared" si="47"/>
        <v>100</v>
      </c>
    </row>
    <row r="452" spans="1:12" s="5" customFormat="1" ht="22.5" customHeight="1" x14ac:dyDescent="0.25">
      <c r="A452" s="6" t="s">
        <v>89</v>
      </c>
      <c r="B452" s="125" t="s">
        <v>159</v>
      </c>
      <c r="C452" s="149"/>
      <c r="D452" s="150"/>
      <c r="E452" s="6">
        <v>984</v>
      </c>
      <c r="F452" s="7" t="s">
        <v>87</v>
      </c>
      <c r="G452" s="6">
        <v>7950026</v>
      </c>
      <c r="H452" s="6">
        <v>200</v>
      </c>
      <c r="I452" s="6"/>
      <c r="J452" s="15">
        <f t="shared" ref="J452:K455" si="52">SUM(J453)</f>
        <v>99.9</v>
      </c>
      <c r="K452" s="15">
        <f t="shared" si="52"/>
        <v>99.9</v>
      </c>
      <c r="L452" s="113">
        <f t="shared" si="47"/>
        <v>100</v>
      </c>
    </row>
    <row r="453" spans="1:12" s="5" customFormat="1" ht="31.5" customHeight="1" x14ac:dyDescent="0.25">
      <c r="A453" s="6" t="s">
        <v>559</v>
      </c>
      <c r="B453" s="125" t="s">
        <v>314</v>
      </c>
      <c r="C453" s="126"/>
      <c r="D453" s="127"/>
      <c r="E453" s="6">
        <v>984</v>
      </c>
      <c r="F453" s="7" t="s">
        <v>87</v>
      </c>
      <c r="G453" s="6">
        <v>7950026</v>
      </c>
      <c r="H453" s="6">
        <v>240</v>
      </c>
      <c r="I453" s="6"/>
      <c r="J453" s="15">
        <f t="shared" si="52"/>
        <v>99.9</v>
      </c>
      <c r="K453" s="15">
        <f t="shared" si="52"/>
        <v>99.9</v>
      </c>
      <c r="L453" s="113">
        <f t="shared" si="47"/>
        <v>100</v>
      </c>
    </row>
    <row r="454" spans="1:12" s="5" customFormat="1" ht="31.5" customHeight="1" x14ac:dyDescent="0.25">
      <c r="A454" s="6" t="s">
        <v>560</v>
      </c>
      <c r="B454" s="125" t="s">
        <v>315</v>
      </c>
      <c r="C454" s="126"/>
      <c r="D454" s="127"/>
      <c r="E454" s="6">
        <v>984</v>
      </c>
      <c r="F454" s="7" t="s">
        <v>87</v>
      </c>
      <c r="G454" s="6">
        <v>7950026</v>
      </c>
      <c r="H454" s="6">
        <v>244</v>
      </c>
      <c r="I454" s="6"/>
      <c r="J454" s="15">
        <f t="shared" si="52"/>
        <v>99.9</v>
      </c>
      <c r="K454" s="15">
        <f t="shared" si="52"/>
        <v>99.9</v>
      </c>
      <c r="L454" s="113">
        <f t="shared" si="47"/>
        <v>100</v>
      </c>
    </row>
    <row r="455" spans="1:12" s="5" customFormat="1" ht="15.75" customHeight="1" x14ac:dyDescent="0.25">
      <c r="A455" s="6" t="s">
        <v>561</v>
      </c>
      <c r="B455" s="128" t="s">
        <v>294</v>
      </c>
      <c r="C455" s="129"/>
      <c r="D455" s="130"/>
      <c r="E455" s="6">
        <v>984</v>
      </c>
      <c r="F455" s="7" t="s">
        <v>87</v>
      </c>
      <c r="G455" s="6">
        <v>7950026</v>
      </c>
      <c r="H455" s="6">
        <v>244</v>
      </c>
      <c r="I455" s="6">
        <v>220</v>
      </c>
      <c r="J455" s="15">
        <f t="shared" si="52"/>
        <v>99.9</v>
      </c>
      <c r="K455" s="15">
        <f t="shared" si="52"/>
        <v>99.9</v>
      </c>
      <c r="L455" s="113">
        <f t="shared" si="47"/>
        <v>100</v>
      </c>
    </row>
    <row r="456" spans="1:12" s="63" customFormat="1" ht="16.5" customHeight="1" x14ac:dyDescent="0.25">
      <c r="A456" s="61" t="s">
        <v>562</v>
      </c>
      <c r="B456" s="131" t="s">
        <v>293</v>
      </c>
      <c r="C456" s="132"/>
      <c r="D456" s="133"/>
      <c r="E456" s="61">
        <v>984</v>
      </c>
      <c r="F456" s="62" t="s">
        <v>87</v>
      </c>
      <c r="G456" s="61">
        <v>7950026</v>
      </c>
      <c r="H456" s="61">
        <v>244</v>
      </c>
      <c r="I456" s="61">
        <v>226</v>
      </c>
      <c r="J456" s="64">
        <v>99.9</v>
      </c>
      <c r="K456" s="56">
        <v>99.9</v>
      </c>
      <c r="L456" s="113">
        <f t="shared" si="47"/>
        <v>100</v>
      </c>
    </row>
    <row r="457" spans="1:12" s="5" customFormat="1" ht="46.5" customHeight="1" x14ac:dyDescent="0.25">
      <c r="A457" s="12" t="s">
        <v>125</v>
      </c>
      <c r="B457" s="128" t="s">
        <v>271</v>
      </c>
      <c r="C457" s="263"/>
      <c r="D457" s="264"/>
      <c r="E457" s="12">
        <v>984</v>
      </c>
      <c r="F457" s="13" t="s">
        <v>87</v>
      </c>
      <c r="G457" s="12">
        <v>4871600</v>
      </c>
      <c r="H457" s="12"/>
      <c r="I457" s="12"/>
      <c r="J457" s="19">
        <f>SUM(J458+J464)</f>
        <v>17388.900000000001</v>
      </c>
      <c r="K457" s="19">
        <f>SUM(K458+K464)</f>
        <v>12165.600000000002</v>
      </c>
      <c r="L457" s="113">
        <f t="shared" si="47"/>
        <v>69.961872228835645</v>
      </c>
    </row>
    <row r="458" spans="1:12" s="5" customFormat="1" ht="80.25" customHeight="1" x14ac:dyDescent="0.25">
      <c r="A458" s="6" t="s">
        <v>126</v>
      </c>
      <c r="B458" s="125" t="s">
        <v>642</v>
      </c>
      <c r="C458" s="149"/>
      <c r="D458" s="150"/>
      <c r="E458" s="6">
        <v>984</v>
      </c>
      <c r="F458" s="7" t="s">
        <v>87</v>
      </c>
      <c r="G458" s="6">
        <v>4871600</v>
      </c>
      <c r="H458" s="6">
        <v>100</v>
      </c>
      <c r="I458" s="6"/>
      <c r="J458" s="15">
        <f>J459</f>
        <v>6320.7000000000007</v>
      </c>
      <c r="K458" s="15">
        <f>K459</f>
        <v>4219.8</v>
      </c>
      <c r="L458" s="113">
        <f t="shared" si="47"/>
        <v>66.761592861550142</v>
      </c>
    </row>
    <row r="459" spans="1:12" s="5" customFormat="1" ht="16.5" customHeight="1" x14ac:dyDescent="0.25">
      <c r="A459" s="6" t="s">
        <v>564</v>
      </c>
      <c r="B459" s="125" t="s">
        <v>481</v>
      </c>
      <c r="C459" s="126"/>
      <c r="D459" s="127"/>
      <c r="E459" s="6">
        <v>984</v>
      </c>
      <c r="F459" s="7" t="s">
        <v>87</v>
      </c>
      <c r="G459" s="6">
        <v>4871600</v>
      </c>
      <c r="H459" s="6">
        <v>110</v>
      </c>
      <c r="I459" s="6"/>
      <c r="J459" s="15">
        <f>SUM(J460)</f>
        <v>6320.7000000000007</v>
      </c>
      <c r="K459" s="15">
        <f>SUM(K460)</f>
        <v>4219.8</v>
      </c>
      <c r="L459" s="113">
        <f t="shared" ref="L459:L505" si="53">SUM(K459/J459)*100</f>
        <v>66.761592861550142</v>
      </c>
    </row>
    <row r="460" spans="1:12" s="5" customFormat="1" ht="30" customHeight="1" x14ac:dyDescent="0.25">
      <c r="A460" s="6" t="s">
        <v>565</v>
      </c>
      <c r="B460" s="125" t="s">
        <v>482</v>
      </c>
      <c r="C460" s="126"/>
      <c r="D460" s="127"/>
      <c r="E460" s="6">
        <v>984</v>
      </c>
      <c r="F460" s="7" t="s">
        <v>87</v>
      </c>
      <c r="G460" s="6">
        <v>4871600</v>
      </c>
      <c r="H460" s="6">
        <v>111</v>
      </c>
      <c r="I460" s="6"/>
      <c r="J460" s="15">
        <f>SUM(J461)</f>
        <v>6320.7000000000007</v>
      </c>
      <c r="K460" s="15">
        <f>SUM(K461)</f>
        <v>4219.8</v>
      </c>
      <c r="L460" s="113">
        <f t="shared" si="53"/>
        <v>66.761592861550142</v>
      </c>
    </row>
    <row r="461" spans="1:12" s="5" customFormat="1" ht="30" customHeight="1" x14ac:dyDescent="0.25">
      <c r="A461" s="6" t="s">
        <v>566</v>
      </c>
      <c r="B461" s="125" t="s">
        <v>483</v>
      </c>
      <c r="C461" s="126"/>
      <c r="D461" s="127"/>
      <c r="E461" s="6">
        <v>984</v>
      </c>
      <c r="F461" s="7" t="s">
        <v>87</v>
      </c>
      <c r="G461" s="6">
        <v>4871600</v>
      </c>
      <c r="H461" s="6">
        <v>111</v>
      </c>
      <c r="I461" s="6">
        <v>210</v>
      </c>
      <c r="J461" s="15">
        <f>SUM(J462:J463)</f>
        <v>6320.7000000000007</v>
      </c>
      <c r="K461" s="15">
        <f>SUM(K462:K463)</f>
        <v>4219.8</v>
      </c>
      <c r="L461" s="113">
        <f t="shared" si="53"/>
        <v>66.761592861550142</v>
      </c>
    </row>
    <row r="462" spans="1:12" s="5" customFormat="1" ht="18.75" customHeight="1" x14ac:dyDescent="0.25">
      <c r="A462" s="6" t="s">
        <v>567</v>
      </c>
      <c r="B462" s="125" t="s">
        <v>291</v>
      </c>
      <c r="C462" s="126"/>
      <c r="D462" s="127"/>
      <c r="E462" s="6">
        <v>984</v>
      </c>
      <c r="F462" s="7" t="s">
        <v>87</v>
      </c>
      <c r="G462" s="6">
        <v>4871600</v>
      </c>
      <c r="H462" s="6">
        <v>111</v>
      </c>
      <c r="I462" s="6">
        <v>211</v>
      </c>
      <c r="J462" s="15">
        <v>4854.6000000000004</v>
      </c>
      <c r="K462" s="6">
        <v>3242.7</v>
      </c>
      <c r="L462" s="113">
        <f t="shared" si="53"/>
        <v>66.796440489432698</v>
      </c>
    </row>
    <row r="463" spans="1:12" s="5" customFormat="1" ht="18.75" customHeight="1" x14ac:dyDescent="0.25">
      <c r="A463" s="6" t="s">
        <v>568</v>
      </c>
      <c r="B463" s="125" t="s">
        <v>292</v>
      </c>
      <c r="C463" s="126"/>
      <c r="D463" s="127"/>
      <c r="E463" s="6">
        <v>984</v>
      </c>
      <c r="F463" s="7" t="s">
        <v>87</v>
      </c>
      <c r="G463" s="6">
        <v>4871600</v>
      </c>
      <c r="H463" s="6">
        <v>111</v>
      </c>
      <c r="I463" s="6">
        <v>213</v>
      </c>
      <c r="J463" s="15">
        <v>1466.1</v>
      </c>
      <c r="K463" s="6">
        <v>977.1</v>
      </c>
      <c r="L463" s="113">
        <f t="shared" si="53"/>
        <v>66.646204215264987</v>
      </c>
    </row>
    <row r="464" spans="1:12" s="5" customFormat="1" ht="22.5" customHeight="1" x14ac:dyDescent="0.25">
      <c r="A464" s="6" t="s">
        <v>268</v>
      </c>
      <c r="B464" s="125" t="s">
        <v>267</v>
      </c>
      <c r="C464" s="149"/>
      <c r="D464" s="150"/>
      <c r="E464" s="6">
        <v>984</v>
      </c>
      <c r="F464" s="7" t="s">
        <v>87</v>
      </c>
      <c r="G464" s="6">
        <v>4871600</v>
      </c>
      <c r="H464" s="6">
        <v>200</v>
      </c>
      <c r="I464" s="6"/>
      <c r="J464" s="15">
        <f>J465</f>
        <v>11068.2</v>
      </c>
      <c r="K464" s="15">
        <f>K465</f>
        <v>7945.8000000000011</v>
      </c>
      <c r="L464" s="113">
        <f t="shared" si="53"/>
        <v>71.789450859218306</v>
      </c>
    </row>
    <row r="465" spans="1:12" s="5" customFormat="1" ht="33" customHeight="1" x14ac:dyDescent="0.25">
      <c r="A465" s="6" t="s">
        <v>569</v>
      </c>
      <c r="B465" s="125" t="s">
        <v>314</v>
      </c>
      <c r="C465" s="126"/>
      <c r="D465" s="127"/>
      <c r="E465" s="6">
        <v>984</v>
      </c>
      <c r="F465" s="7" t="s">
        <v>87</v>
      </c>
      <c r="G465" s="6">
        <v>4871600</v>
      </c>
      <c r="H465" s="6">
        <v>240</v>
      </c>
      <c r="I465" s="6"/>
      <c r="J465" s="15">
        <f>SUM(J466)</f>
        <v>11068.2</v>
      </c>
      <c r="K465" s="15">
        <f>SUM(K466)</f>
        <v>7945.8000000000011</v>
      </c>
      <c r="L465" s="113">
        <f t="shared" si="53"/>
        <v>71.789450859218306</v>
      </c>
    </row>
    <row r="466" spans="1:12" s="5" customFormat="1" ht="32.25" customHeight="1" x14ac:dyDescent="0.25">
      <c r="A466" s="6" t="s">
        <v>570</v>
      </c>
      <c r="B466" s="125" t="s">
        <v>315</v>
      </c>
      <c r="C466" s="126"/>
      <c r="D466" s="127"/>
      <c r="E466" s="6">
        <v>984</v>
      </c>
      <c r="F466" s="7" t="s">
        <v>87</v>
      </c>
      <c r="G466" s="6">
        <v>4871600</v>
      </c>
      <c r="H466" s="6">
        <v>244</v>
      </c>
      <c r="I466" s="6"/>
      <c r="J466" s="15">
        <f>SUM(J467+J475+J474)</f>
        <v>11068.2</v>
      </c>
      <c r="K466" s="15">
        <f>SUM(K467+K475+K474)</f>
        <v>7945.8000000000011</v>
      </c>
      <c r="L466" s="113">
        <f t="shared" si="53"/>
        <v>71.789450859218306</v>
      </c>
    </row>
    <row r="467" spans="1:12" s="5" customFormat="1" ht="15.75" customHeight="1" x14ac:dyDescent="0.25">
      <c r="A467" s="6" t="s">
        <v>571</v>
      </c>
      <c r="B467" s="128" t="s">
        <v>294</v>
      </c>
      <c r="C467" s="129"/>
      <c r="D467" s="130"/>
      <c r="E467" s="6">
        <v>984</v>
      </c>
      <c r="F467" s="7" t="s">
        <v>87</v>
      </c>
      <c r="G467" s="6">
        <v>4871600</v>
      </c>
      <c r="H467" s="6">
        <v>244</v>
      </c>
      <c r="I467" s="6">
        <v>220</v>
      </c>
      <c r="J467" s="15">
        <f>SUM(J468:J473)</f>
        <v>10301.200000000001</v>
      </c>
      <c r="K467" s="15">
        <f>SUM(K468:K473)</f>
        <v>7197.7000000000007</v>
      </c>
      <c r="L467" s="113">
        <f t="shared" si="53"/>
        <v>69.872442045586922</v>
      </c>
    </row>
    <row r="468" spans="1:12" s="5" customFormat="1" ht="17.25" customHeight="1" x14ac:dyDescent="0.25">
      <c r="A468" s="6" t="s">
        <v>572</v>
      </c>
      <c r="B468" s="125" t="s">
        <v>316</v>
      </c>
      <c r="C468" s="126"/>
      <c r="D468" s="127"/>
      <c r="E468" s="6">
        <v>984</v>
      </c>
      <c r="F468" s="7" t="s">
        <v>87</v>
      </c>
      <c r="G468" s="6">
        <v>4871600</v>
      </c>
      <c r="H468" s="6">
        <v>244</v>
      </c>
      <c r="I468" s="6">
        <v>221</v>
      </c>
      <c r="J468" s="15">
        <v>50.5</v>
      </c>
      <c r="K468" s="6">
        <v>33.9</v>
      </c>
      <c r="L468" s="113">
        <f t="shared" si="53"/>
        <v>67.128712871287121</v>
      </c>
    </row>
    <row r="469" spans="1:12" s="5" customFormat="1" ht="18" customHeight="1" x14ac:dyDescent="0.25">
      <c r="A469" s="6" t="s">
        <v>573</v>
      </c>
      <c r="B469" s="125" t="s">
        <v>317</v>
      </c>
      <c r="C469" s="126"/>
      <c r="D469" s="127"/>
      <c r="E469" s="6">
        <v>984</v>
      </c>
      <c r="F469" s="7" t="s">
        <v>87</v>
      </c>
      <c r="G469" s="6">
        <v>4871600</v>
      </c>
      <c r="H469" s="6">
        <v>244</v>
      </c>
      <c r="I469" s="6">
        <v>222</v>
      </c>
      <c r="J469" s="15">
        <v>81.7</v>
      </c>
      <c r="K469" s="6">
        <v>50.4</v>
      </c>
      <c r="L469" s="113">
        <f t="shared" si="53"/>
        <v>61.689106487148102</v>
      </c>
    </row>
    <row r="470" spans="1:12" s="5" customFormat="1" ht="18.75" customHeight="1" x14ac:dyDescent="0.25">
      <c r="A470" s="6" t="s">
        <v>574</v>
      </c>
      <c r="B470" s="125" t="s">
        <v>327</v>
      </c>
      <c r="C470" s="126"/>
      <c r="D470" s="127"/>
      <c r="E470" s="6">
        <v>984</v>
      </c>
      <c r="F470" s="7" t="s">
        <v>87</v>
      </c>
      <c r="G470" s="6">
        <v>4871600</v>
      </c>
      <c r="H470" s="6">
        <v>244</v>
      </c>
      <c r="I470" s="6">
        <v>223</v>
      </c>
      <c r="J470" s="15">
        <v>280.5</v>
      </c>
      <c r="K470" s="6">
        <v>126.8</v>
      </c>
      <c r="L470" s="113">
        <f t="shared" si="53"/>
        <v>45.204991087344027</v>
      </c>
    </row>
    <row r="471" spans="1:12" s="5" customFormat="1" ht="18.75" customHeight="1" x14ac:dyDescent="0.25">
      <c r="A471" s="6" t="s">
        <v>575</v>
      </c>
      <c r="B471" s="125" t="s">
        <v>563</v>
      </c>
      <c r="C471" s="126"/>
      <c r="D471" s="127"/>
      <c r="E471" s="6">
        <v>984</v>
      </c>
      <c r="F471" s="7" t="s">
        <v>87</v>
      </c>
      <c r="G471" s="6">
        <v>4871600</v>
      </c>
      <c r="H471" s="6">
        <v>244</v>
      </c>
      <c r="I471" s="6">
        <v>224</v>
      </c>
      <c r="J471" s="15">
        <v>2941.2</v>
      </c>
      <c r="K471" s="6">
        <v>1230.0999999999999</v>
      </c>
      <c r="L471" s="113">
        <f t="shared" si="53"/>
        <v>41.823065415476677</v>
      </c>
    </row>
    <row r="472" spans="1:12" s="5" customFormat="1" ht="17.25" customHeight="1" x14ac:dyDescent="0.25">
      <c r="A472" s="6" t="s">
        <v>576</v>
      </c>
      <c r="B472" s="125" t="s">
        <v>326</v>
      </c>
      <c r="C472" s="126"/>
      <c r="D472" s="127"/>
      <c r="E472" s="6">
        <v>984</v>
      </c>
      <c r="F472" s="7" t="s">
        <v>87</v>
      </c>
      <c r="G472" s="6">
        <v>4871600</v>
      </c>
      <c r="H472" s="6">
        <v>244</v>
      </c>
      <c r="I472" s="6">
        <v>225</v>
      </c>
      <c r="J472" s="15">
        <v>2955.5</v>
      </c>
      <c r="K472" s="6">
        <v>2830.9</v>
      </c>
      <c r="L472" s="113">
        <f t="shared" si="53"/>
        <v>95.784131280663175</v>
      </c>
    </row>
    <row r="473" spans="1:12" s="63" customFormat="1" ht="18.75" customHeight="1" x14ac:dyDescent="0.25">
      <c r="A473" s="61" t="s">
        <v>577</v>
      </c>
      <c r="B473" s="131" t="s">
        <v>293</v>
      </c>
      <c r="C473" s="132"/>
      <c r="D473" s="133"/>
      <c r="E473" s="61">
        <v>984</v>
      </c>
      <c r="F473" s="62" t="s">
        <v>87</v>
      </c>
      <c r="G473" s="61">
        <v>4871600</v>
      </c>
      <c r="H473" s="61">
        <v>244</v>
      </c>
      <c r="I473" s="61">
        <v>226</v>
      </c>
      <c r="J473" s="64">
        <v>3991.8</v>
      </c>
      <c r="K473" s="61">
        <v>2925.6</v>
      </c>
      <c r="L473" s="113">
        <f t="shared" si="53"/>
        <v>73.290245002254622</v>
      </c>
    </row>
    <row r="474" spans="1:12" s="63" customFormat="1" ht="21" customHeight="1" x14ac:dyDescent="0.25">
      <c r="A474" s="6" t="s">
        <v>578</v>
      </c>
      <c r="B474" s="131" t="s">
        <v>418</v>
      </c>
      <c r="C474" s="132"/>
      <c r="D474" s="133"/>
      <c r="E474" s="61">
        <v>984</v>
      </c>
      <c r="F474" s="62" t="s">
        <v>87</v>
      </c>
      <c r="G474" s="61">
        <v>4871600</v>
      </c>
      <c r="H474" s="61">
        <v>244</v>
      </c>
      <c r="I474" s="61">
        <v>310</v>
      </c>
      <c r="J474" s="64">
        <v>120</v>
      </c>
      <c r="K474" s="64">
        <v>120</v>
      </c>
      <c r="L474" s="113">
        <f t="shared" si="53"/>
        <v>100</v>
      </c>
    </row>
    <row r="475" spans="1:12" s="5" customFormat="1" ht="18" customHeight="1" x14ac:dyDescent="0.25">
      <c r="A475" s="6" t="s">
        <v>652</v>
      </c>
      <c r="B475" s="125" t="s">
        <v>340</v>
      </c>
      <c r="C475" s="126"/>
      <c r="D475" s="127"/>
      <c r="E475" s="6">
        <v>984</v>
      </c>
      <c r="F475" s="7" t="s">
        <v>87</v>
      </c>
      <c r="G475" s="6">
        <v>4871600</v>
      </c>
      <c r="H475" s="6">
        <v>244</v>
      </c>
      <c r="I475" s="6">
        <v>340</v>
      </c>
      <c r="J475" s="15">
        <v>647</v>
      </c>
      <c r="K475" s="6">
        <v>628.1</v>
      </c>
      <c r="L475" s="113">
        <f t="shared" si="53"/>
        <v>97.078825347758894</v>
      </c>
    </row>
    <row r="476" spans="1:12" ht="23.25" customHeight="1" x14ac:dyDescent="0.25">
      <c r="A476" s="16" t="s">
        <v>90</v>
      </c>
      <c r="B476" s="268" t="s">
        <v>151</v>
      </c>
      <c r="C476" s="269"/>
      <c r="D476" s="270"/>
      <c r="E476" s="16">
        <v>984</v>
      </c>
      <c r="F476" s="17" t="s">
        <v>152</v>
      </c>
      <c r="G476" s="16"/>
      <c r="H476" s="16"/>
      <c r="I476" s="16"/>
      <c r="J476" s="26">
        <f>SUM(J477)</f>
        <v>307.2</v>
      </c>
      <c r="K476" s="26">
        <f>SUM(K477)</f>
        <v>307.10000000000002</v>
      </c>
      <c r="L476" s="113">
        <f t="shared" si="53"/>
        <v>99.967447916666671</v>
      </c>
    </row>
    <row r="477" spans="1:12" ht="48.75" customHeight="1" x14ac:dyDescent="0.25">
      <c r="A477" s="12" t="s">
        <v>91</v>
      </c>
      <c r="B477" s="137" t="s">
        <v>235</v>
      </c>
      <c r="C477" s="138"/>
      <c r="D477" s="139"/>
      <c r="E477" s="12">
        <v>984</v>
      </c>
      <c r="F477" s="13" t="s">
        <v>152</v>
      </c>
      <c r="G477" s="12">
        <v>7950022</v>
      </c>
      <c r="H477" s="12"/>
      <c r="I477" s="12"/>
      <c r="J477" s="19">
        <f>SUM(J478:J478)</f>
        <v>307.2</v>
      </c>
      <c r="K477" s="19">
        <f>SUM(K478:K478)</f>
        <v>307.10000000000002</v>
      </c>
      <c r="L477" s="113">
        <f t="shared" si="53"/>
        <v>99.967447916666671</v>
      </c>
    </row>
    <row r="478" spans="1:12" ht="19.5" customHeight="1" x14ac:dyDescent="0.25">
      <c r="A478" s="6" t="s">
        <v>127</v>
      </c>
      <c r="B478" s="125" t="s">
        <v>159</v>
      </c>
      <c r="C478" s="149"/>
      <c r="D478" s="150"/>
      <c r="E478" s="6">
        <v>984</v>
      </c>
      <c r="F478" s="7" t="s">
        <v>152</v>
      </c>
      <c r="G478" s="6">
        <v>7950022</v>
      </c>
      <c r="H478" s="6">
        <v>200</v>
      </c>
      <c r="I478" s="6"/>
      <c r="J478" s="15">
        <f t="shared" ref="J478:K481" si="54">SUM(J479)</f>
        <v>307.2</v>
      </c>
      <c r="K478" s="15">
        <f t="shared" si="54"/>
        <v>307.10000000000002</v>
      </c>
      <c r="L478" s="113">
        <f t="shared" si="53"/>
        <v>99.967447916666671</v>
      </c>
    </row>
    <row r="479" spans="1:12" ht="30.75" customHeight="1" x14ac:dyDescent="0.25">
      <c r="A479" s="6" t="s">
        <v>579</v>
      </c>
      <c r="B479" s="125" t="s">
        <v>314</v>
      </c>
      <c r="C479" s="126"/>
      <c r="D479" s="127"/>
      <c r="E479" s="6">
        <v>984</v>
      </c>
      <c r="F479" s="7" t="s">
        <v>152</v>
      </c>
      <c r="G479" s="6">
        <v>7950022</v>
      </c>
      <c r="H479" s="6">
        <v>240</v>
      </c>
      <c r="I479" s="6"/>
      <c r="J479" s="15">
        <f t="shared" si="54"/>
        <v>307.2</v>
      </c>
      <c r="K479" s="15">
        <f t="shared" si="54"/>
        <v>307.10000000000002</v>
      </c>
      <c r="L479" s="113">
        <f t="shared" si="53"/>
        <v>99.967447916666671</v>
      </c>
    </row>
    <row r="480" spans="1:12" ht="30.75" customHeight="1" x14ac:dyDescent="0.25">
      <c r="A480" s="6" t="s">
        <v>580</v>
      </c>
      <c r="B480" s="125" t="s">
        <v>315</v>
      </c>
      <c r="C480" s="126"/>
      <c r="D480" s="127"/>
      <c r="E480" s="6">
        <v>984</v>
      </c>
      <c r="F480" s="7" t="s">
        <v>152</v>
      </c>
      <c r="G480" s="6">
        <v>7950022</v>
      </c>
      <c r="H480" s="6">
        <v>244</v>
      </c>
      <c r="I480" s="6"/>
      <c r="J480" s="15">
        <f t="shared" si="54"/>
        <v>307.2</v>
      </c>
      <c r="K480" s="15">
        <f t="shared" si="54"/>
        <v>307.10000000000002</v>
      </c>
      <c r="L480" s="113">
        <f t="shared" si="53"/>
        <v>99.967447916666671</v>
      </c>
    </row>
    <row r="481" spans="1:12" ht="15.75" customHeight="1" x14ac:dyDescent="0.25">
      <c r="A481" s="6" t="s">
        <v>581</v>
      </c>
      <c r="B481" s="128" t="s">
        <v>294</v>
      </c>
      <c r="C481" s="129"/>
      <c r="D481" s="130"/>
      <c r="E481" s="6">
        <v>984</v>
      </c>
      <c r="F481" s="7" t="s">
        <v>152</v>
      </c>
      <c r="G481" s="6">
        <v>7950022</v>
      </c>
      <c r="H481" s="6">
        <v>244</v>
      </c>
      <c r="I481" s="6">
        <v>220</v>
      </c>
      <c r="J481" s="15">
        <f t="shared" si="54"/>
        <v>307.2</v>
      </c>
      <c r="K481" s="15">
        <f t="shared" si="54"/>
        <v>307.10000000000002</v>
      </c>
      <c r="L481" s="113">
        <f t="shared" si="53"/>
        <v>99.967447916666671</v>
      </c>
    </row>
    <row r="482" spans="1:12" ht="19.5" customHeight="1" x14ac:dyDescent="0.25">
      <c r="A482" s="6" t="s">
        <v>582</v>
      </c>
      <c r="B482" s="125" t="s">
        <v>293</v>
      </c>
      <c r="C482" s="126"/>
      <c r="D482" s="127"/>
      <c r="E482" s="6">
        <v>984</v>
      </c>
      <c r="F482" s="7" t="s">
        <v>152</v>
      </c>
      <c r="G482" s="6">
        <v>7950022</v>
      </c>
      <c r="H482" s="6">
        <v>244</v>
      </c>
      <c r="I482" s="6">
        <v>226</v>
      </c>
      <c r="J482" s="15">
        <v>307.2</v>
      </c>
      <c r="K482" s="6">
        <v>307.10000000000002</v>
      </c>
      <c r="L482" s="113">
        <f t="shared" si="53"/>
        <v>99.967447916666671</v>
      </c>
    </row>
    <row r="483" spans="1:12" ht="15.75" x14ac:dyDescent="0.25">
      <c r="A483" s="2" t="s">
        <v>92</v>
      </c>
      <c r="B483" s="159" t="s">
        <v>93</v>
      </c>
      <c r="C483" s="160"/>
      <c r="D483" s="161"/>
      <c r="E483" s="2">
        <v>984</v>
      </c>
      <c r="F483" s="2">
        <v>1200</v>
      </c>
      <c r="G483" s="2"/>
      <c r="H483" s="2"/>
      <c r="I483" s="2"/>
      <c r="J483" s="25">
        <f>SUM(J484)</f>
        <v>4486.8999999999996</v>
      </c>
      <c r="K483" s="25">
        <f>SUM(K484)</f>
        <v>2770.7000000000003</v>
      </c>
      <c r="L483" s="113">
        <f t="shared" si="53"/>
        <v>61.750874768771325</v>
      </c>
    </row>
    <row r="484" spans="1:12" ht="15" customHeight="1" x14ac:dyDescent="0.25">
      <c r="A484" s="16" t="s">
        <v>94</v>
      </c>
      <c r="B484" s="265" t="s">
        <v>95</v>
      </c>
      <c r="C484" s="266"/>
      <c r="D484" s="267"/>
      <c r="E484" s="16">
        <v>984</v>
      </c>
      <c r="F484" s="17" t="s">
        <v>96</v>
      </c>
      <c r="G484" s="16"/>
      <c r="H484" s="12"/>
      <c r="I484" s="12"/>
      <c r="J484" s="26">
        <f>SUM(J485)</f>
        <v>4486.8999999999996</v>
      </c>
      <c r="K484" s="26">
        <f>SUM(K485)</f>
        <v>2770.7000000000003</v>
      </c>
      <c r="L484" s="113">
        <f t="shared" si="53"/>
        <v>61.750874768771325</v>
      </c>
    </row>
    <row r="485" spans="1:12" ht="51.75" customHeight="1" x14ac:dyDescent="0.25">
      <c r="A485" s="13" t="s">
        <v>97</v>
      </c>
      <c r="B485" s="137" t="s">
        <v>272</v>
      </c>
      <c r="C485" s="138"/>
      <c r="D485" s="139"/>
      <c r="E485" s="12">
        <v>984</v>
      </c>
      <c r="F485" s="13" t="s">
        <v>96</v>
      </c>
      <c r="G485" s="12">
        <v>4571700</v>
      </c>
      <c r="H485" s="12"/>
      <c r="I485" s="12"/>
      <c r="J485" s="19">
        <f>SUM(J486+J492+J501)</f>
        <v>4486.8999999999996</v>
      </c>
      <c r="K485" s="19">
        <f>SUM(K486+K492+K501)</f>
        <v>2770.7000000000003</v>
      </c>
      <c r="L485" s="113">
        <f t="shared" si="53"/>
        <v>61.750874768771325</v>
      </c>
    </row>
    <row r="486" spans="1:12" ht="65.25" customHeight="1" x14ac:dyDescent="0.25">
      <c r="A486" s="6" t="s">
        <v>98</v>
      </c>
      <c r="B486" s="125" t="s">
        <v>642</v>
      </c>
      <c r="C486" s="149"/>
      <c r="D486" s="150"/>
      <c r="E486" s="6">
        <v>984</v>
      </c>
      <c r="F486" s="7" t="s">
        <v>96</v>
      </c>
      <c r="G486" s="6">
        <v>4571700</v>
      </c>
      <c r="H486" s="7" t="s">
        <v>163</v>
      </c>
      <c r="I486" s="7"/>
      <c r="J486" s="15">
        <f t="shared" ref="J486:K488" si="55">SUM(J487)</f>
        <v>2745.8</v>
      </c>
      <c r="K486" s="15">
        <f t="shared" si="55"/>
        <v>1681</v>
      </c>
      <c r="L486" s="113">
        <f t="shared" si="53"/>
        <v>61.220773545050619</v>
      </c>
    </row>
    <row r="487" spans="1:12" ht="18" customHeight="1" x14ac:dyDescent="0.25">
      <c r="A487" s="6" t="s">
        <v>586</v>
      </c>
      <c r="B487" s="125" t="s">
        <v>481</v>
      </c>
      <c r="C487" s="126"/>
      <c r="D487" s="127"/>
      <c r="E487" s="6">
        <v>984</v>
      </c>
      <c r="F487" s="7" t="s">
        <v>96</v>
      </c>
      <c r="G487" s="6">
        <v>4571700</v>
      </c>
      <c r="H487" s="7" t="s">
        <v>476</v>
      </c>
      <c r="I487" s="7"/>
      <c r="J487" s="15">
        <f t="shared" si="55"/>
        <v>2745.8</v>
      </c>
      <c r="K487" s="15">
        <f t="shared" si="55"/>
        <v>1681</v>
      </c>
      <c r="L487" s="113">
        <f t="shared" si="53"/>
        <v>61.220773545050619</v>
      </c>
    </row>
    <row r="488" spans="1:12" ht="18" customHeight="1" x14ac:dyDescent="0.25">
      <c r="A488" s="6" t="s">
        <v>587</v>
      </c>
      <c r="B488" s="125" t="s">
        <v>482</v>
      </c>
      <c r="C488" s="126"/>
      <c r="D488" s="127"/>
      <c r="E488" s="6">
        <v>984</v>
      </c>
      <c r="F488" s="7" t="s">
        <v>96</v>
      </c>
      <c r="G488" s="6">
        <v>4571700</v>
      </c>
      <c r="H488" s="7" t="s">
        <v>477</v>
      </c>
      <c r="I488" s="7"/>
      <c r="J488" s="15">
        <f t="shared" si="55"/>
        <v>2745.8</v>
      </c>
      <c r="K488" s="15">
        <f t="shared" si="55"/>
        <v>1681</v>
      </c>
      <c r="L488" s="113">
        <f t="shared" si="53"/>
        <v>61.220773545050619</v>
      </c>
    </row>
    <row r="489" spans="1:12" ht="18" customHeight="1" x14ac:dyDescent="0.25">
      <c r="A489" s="6" t="s">
        <v>588</v>
      </c>
      <c r="B489" s="125" t="s">
        <v>483</v>
      </c>
      <c r="C489" s="126"/>
      <c r="D489" s="127"/>
      <c r="E489" s="6">
        <v>984</v>
      </c>
      <c r="F489" s="7" t="s">
        <v>96</v>
      </c>
      <c r="G489" s="6">
        <v>4571700</v>
      </c>
      <c r="H489" s="7" t="s">
        <v>477</v>
      </c>
      <c r="I489" s="7" t="s">
        <v>478</v>
      </c>
      <c r="J489" s="15">
        <f>SUM(J490:J491)</f>
        <v>2745.8</v>
      </c>
      <c r="K489" s="15">
        <f>SUM(K490:K491)</f>
        <v>1681</v>
      </c>
      <c r="L489" s="113">
        <f t="shared" si="53"/>
        <v>61.220773545050619</v>
      </c>
    </row>
    <row r="490" spans="1:12" ht="18" customHeight="1" x14ac:dyDescent="0.25">
      <c r="A490" s="6" t="s">
        <v>589</v>
      </c>
      <c r="B490" s="125" t="s">
        <v>291</v>
      </c>
      <c r="C490" s="126"/>
      <c r="D490" s="127"/>
      <c r="E490" s="6">
        <v>984</v>
      </c>
      <c r="F490" s="7" t="s">
        <v>96</v>
      </c>
      <c r="G490" s="6">
        <v>4571700</v>
      </c>
      <c r="H490" s="7" t="s">
        <v>477</v>
      </c>
      <c r="I490" s="7" t="s">
        <v>479</v>
      </c>
      <c r="J490" s="15">
        <v>2108.9</v>
      </c>
      <c r="K490" s="15">
        <v>1283</v>
      </c>
      <c r="L490" s="113">
        <f t="shared" si="53"/>
        <v>60.837403385651292</v>
      </c>
    </row>
    <row r="491" spans="1:12" ht="16.5" customHeight="1" x14ac:dyDescent="0.25">
      <c r="A491" s="6" t="s">
        <v>590</v>
      </c>
      <c r="B491" s="125" t="s">
        <v>292</v>
      </c>
      <c r="C491" s="126"/>
      <c r="D491" s="127"/>
      <c r="E491" s="6">
        <v>984</v>
      </c>
      <c r="F491" s="7" t="s">
        <v>96</v>
      </c>
      <c r="G491" s="6">
        <v>4571700</v>
      </c>
      <c r="H491" s="7" t="s">
        <v>477</v>
      </c>
      <c r="I491" s="7" t="s">
        <v>480</v>
      </c>
      <c r="J491" s="15">
        <v>636.9</v>
      </c>
      <c r="K491" s="15">
        <v>398</v>
      </c>
      <c r="L491" s="113">
        <f t="shared" si="53"/>
        <v>62.490186842518447</v>
      </c>
    </row>
    <row r="492" spans="1:12" ht="24" customHeight="1" x14ac:dyDescent="0.25">
      <c r="A492" s="6" t="s">
        <v>134</v>
      </c>
      <c r="B492" s="125" t="s">
        <v>159</v>
      </c>
      <c r="C492" s="149"/>
      <c r="D492" s="150"/>
      <c r="E492" s="6">
        <v>984</v>
      </c>
      <c r="F492" s="7" t="s">
        <v>96</v>
      </c>
      <c r="G492" s="6">
        <v>4571700</v>
      </c>
      <c r="H492" s="7" t="s">
        <v>160</v>
      </c>
      <c r="I492" s="7"/>
      <c r="J492" s="15">
        <f>SUM(J493)</f>
        <v>1734.1</v>
      </c>
      <c r="K492" s="15">
        <f>SUM(K493)</f>
        <v>1086.8</v>
      </c>
      <c r="L492" s="113">
        <f t="shared" si="53"/>
        <v>62.672279568652321</v>
      </c>
    </row>
    <row r="493" spans="1:12" ht="34.5" customHeight="1" x14ac:dyDescent="0.25">
      <c r="A493" s="6" t="s">
        <v>591</v>
      </c>
      <c r="B493" s="125" t="s">
        <v>314</v>
      </c>
      <c r="C493" s="126"/>
      <c r="D493" s="127"/>
      <c r="E493" s="6">
        <v>984</v>
      </c>
      <c r="F493" s="7" t="s">
        <v>96</v>
      </c>
      <c r="G493" s="6">
        <v>4571700</v>
      </c>
      <c r="H493" s="7" t="s">
        <v>358</v>
      </c>
      <c r="I493" s="7"/>
      <c r="J493" s="15">
        <f>SUM(J494)</f>
        <v>1734.1</v>
      </c>
      <c r="K493" s="15">
        <f>SUM(K494)</f>
        <v>1086.8</v>
      </c>
      <c r="L493" s="113">
        <f t="shared" si="53"/>
        <v>62.672279568652321</v>
      </c>
    </row>
    <row r="494" spans="1:12" ht="35.25" customHeight="1" x14ac:dyDescent="0.25">
      <c r="A494" s="6" t="s">
        <v>592</v>
      </c>
      <c r="B494" s="125" t="s">
        <v>315</v>
      </c>
      <c r="C494" s="126"/>
      <c r="D494" s="127"/>
      <c r="E494" s="6">
        <v>984</v>
      </c>
      <c r="F494" s="7" t="s">
        <v>96</v>
      </c>
      <c r="G494" s="6">
        <v>4571700</v>
      </c>
      <c r="H494" s="7" t="s">
        <v>359</v>
      </c>
      <c r="I494" s="7"/>
      <c r="J494" s="15">
        <f>SUM(J495+J500)</f>
        <v>1734.1</v>
      </c>
      <c r="K494" s="15">
        <f>SUM(K495+K500)</f>
        <v>1086.8</v>
      </c>
      <c r="L494" s="113">
        <f t="shared" si="53"/>
        <v>62.672279568652321</v>
      </c>
    </row>
    <row r="495" spans="1:12" ht="18.75" customHeight="1" x14ac:dyDescent="0.25">
      <c r="A495" s="6" t="s">
        <v>593</v>
      </c>
      <c r="B495" s="128" t="s">
        <v>294</v>
      </c>
      <c r="C495" s="129"/>
      <c r="D495" s="130"/>
      <c r="E495" s="6">
        <v>984</v>
      </c>
      <c r="F495" s="7" t="s">
        <v>96</v>
      </c>
      <c r="G495" s="6">
        <v>4571700</v>
      </c>
      <c r="H495" s="7" t="s">
        <v>359</v>
      </c>
      <c r="I495" s="7" t="s">
        <v>357</v>
      </c>
      <c r="J495" s="15">
        <f>SUM(J496:J499)</f>
        <v>1582.6</v>
      </c>
      <c r="K495" s="15">
        <f>SUM(K496:K499)</f>
        <v>935.4</v>
      </c>
      <c r="L495" s="113">
        <f t="shared" si="53"/>
        <v>59.105269809174779</v>
      </c>
    </row>
    <row r="496" spans="1:12" ht="18.75" customHeight="1" x14ac:dyDescent="0.25">
      <c r="A496" s="6" t="s">
        <v>594</v>
      </c>
      <c r="B496" s="125" t="s">
        <v>316</v>
      </c>
      <c r="C496" s="126"/>
      <c r="D496" s="127"/>
      <c r="E496" s="6">
        <v>984</v>
      </c>
      <c r="F496" s="7" t="s">
        <v>96</v>
      </c>
      <c r="G496" s="6">
        <v>4571700</v>
      </c>
      <c r="H496" s="7" t="s">
        <v>359</v>
      </c>
      <c r="I496" s="7" t="s">
        <v>489</v>
      </c>
      <c r="J496" s="15">
        <v>46.5</v>
      </c>
      <c r="K496" s="6">
        <v>35.9</v>
      </c>
      <c r="L496" s="113">
        <f t="shared" si="53"/>
        <v>77.204301075268816</v>
      </c>
    </row>
    <row r="497" spans="1:12" ht="18.75" customHeight="1" x14ac:dyDescent="0.25">
      <c r="A497" s="6" t="s">
        <v>595</v>
      </c>
      <c r="B497" s="125" t="s">
        <v>563</v>
      </c>
      <c r="C497" s="126"/>
      <c r="D497" s="127"/>
      <c r="E497" s="6">
        <v>984</v>
      </c>
      <c r="F497" s="7" t="s">
        <v>96</v>
      </c>
      <c r="G497" s="6">
        <v>4571700</v>
      </c>
      <c r="H497" s="7" t="s">
        <v>359</v>
      </c>
      <c r="I497" s="7" t="s">
        <v>583</v>
      </c>
      <c r="J497" s="15">
        <v>83.4</v>
      </c>
      <c r="K497" s="6">
        <v>62.6</v>
      </c>
      <c r="L497" s="113">
        <f t="shared" si="53"/>
        <v>75.059952038369303</v>
      </c>
    </row>
    <row r="498" spans="1:12" ht="19.5" customHeight="1" x14ac:dyDescent="0.25">
      <c r="A498" s="6" t="s">
        <v>596</v>
      </c>
      <c r="B498" s="125" t="s">
        <v>326</v>
      </c>
      <c r="C498" s="126"/>
      <c r="D498" s="127"/>
      <c r="E498" s="6">
        <v>984</v>
      </c>
      <c r="F498" s="7" t="s">
        <v>96</v>
      </c>
      <c r="G498" s="6">
        <v>4571700</v>
      </c>
      <c r="H498" s="7" t="s">
        <v>359</v>
      </c>
      <c r="I498" s="7" t="s">
        <v>420</v>
      </c>
      <c r="J498" s="15">
        <v>19.2</v>
      </c>
      <c r="K498" s="6">
        <v>9.6</v>
      </c>
      <c r="L498" s="113">
        <f t="shared" si="53"/>
        <v>50</v>
      </c>
    </row>
    <row r="499" spans="1:12" ht="19.5" customHeight="1" x14ac:dyDescent="0.25">
      <c r="A499" s="6" t="s">
        <v>597</v>
      </c>
      <c r="B499" s="125" t="s">
        <v>293</v>
      </c>
      <c r="C499" s="126"/>
      <c r="D499" s="127"/>
      <c r="E499" s="6">
        <v>984</v>
      </c>
      <c r="F499" s="7" t="s">
        <v>96</v>
      </c>
      <c r="G499" s="6">
        <v>4571700</v>
      </c>
      <c r="H499" s="7" t="s">
        <v>359</v>
      </c>
      <c r="I499" s="7" t="s">
        <v>356</v>
      </c>
      <c r="J499" s="15">
        <v>1433.5</v>
      </c>
      <c r="K499" s="6">
        <v>827.3</v>
      </c>
      <c r="L499" s="113">
        <f t="shared" si="53"/>
        <v>57.711893965817929</v>
      </c>
    </row>
    <row r="500" spans="1:12" s="5" customFormat="1" ht="19.5" customHeight="1" x14ac:dyDescent="0.25">
      <c r="A500" s="6" t="s">
        <v>598</v>
      </c>
      <c r="B500" s="128" t="s">
        <v>340</v>
      </c>
      <c r="C500" s="129"/>
      <c r="D500" s="130"/>
      <c r="E500" s="12">
        <v>984</v>
      </c>
      <c r="F500" s="13" t="s">
        <v>96</v>
      </c>
      <c r="G500" s="12">
        <v>4571700</v>
      </c>
      <c r="H500" s="13" t="s">
        <v>359</v>
      </c>
      <c r="I500" s="13" t="s">
        <v>441</v>
      </c>
      <c r="J500" s="19">
        <v>151.5</v>
      </c>
      <c r="K500" s="12">
        <v>151.4</v>
      </c>
      <c r="L500" s="113">
        <f t="shared" si="53"/>
        <v>99.93399339933994</v>
      </c>
    </row>
    <row r="501" spans="1:12" ht="16.5" customHeight="1" x14ac:dyDescent="0.25">
      <c r="A501" s="6" t="s">
        <v>135</v>
      </c>
      <c r="B501" s="125" t="s">
        <v>158</v>
      </c>
      <c r="C501" s="192"/>
      <c r="D501" s="193"/>
      <c r="E501" s="6">
        <v>984</v>
      </c>
      <c r="F501" s="7" t="s">
        <v>96</v>
      </c>
      <c r="G501" s="6">
        <v>4571700</v>
      </c>
      <c r="H501" s="7" t="s">
        <v>162</v>
      </c>
      <c r="I501" s="7"/>
      <c r="J501" s="15">
        <f t="shared" ref="J501:K503" si="56">SUM(J502)</f>
        <v>7</v>
      </c>
      <c r="K501" s="15">
        <f t="shared" si="56"/>
        <v>2.9</v>
      </c>
      <c r="L501" s="113">
        <f t="shared" si="53"/>
        <v>41.428571428571423</v>
      </c>
    </row>
    <row r="502" spans="1:12" ht="16.5" customHeight="1" x14ac:dyDescent="0.25">
      <c r="A502" s="6" t="s">
        <v>599</v>
      </c>
      <c r="B502" s="134" t="s">
        <v>328</v>
      </c>
      <c r="C502" s="135"/>
      <c r="D502" s="136"/>
      <c r="E502" s="6">
        <v>984</v>
      </c>
      <c r="F502" s="7" t="s">
        <v>96</v>
      </c>
      <c r="G502" s="6">
        <v>4571700</v>
      </c>
      <c r="H502" s="7" t="s">
        <v>584</v>
      </c>
      <c r="I502" s="7"/>
      <c r="J502" s="15">
        <f t="shared" si="56"/>
        <v>7</v>
      </c>
      <c r="K502" s="15">
        <f t="shared" si="56"/>
        <v>2.9</v>
      </c>
      <c r="L502" s="113">
        <f t="shared" si="53"/>
        <v>41.428571428571423</v>
      </c>
    </row>
    <row r="503" spans="1:12" ht="29.25" customHeight="1" x14ac:dyDescent="0.25">
      <c r="A503" s="6" t="s">
        <v>600</v>
      </c>
      <c r="B503" s="134" t="s">
        <v>329</v>
      </c>
      <c r="C503" s="135"/>
      <c r="D503" s="136"/>
      <c r="E503" s="6">
        <v>984</v>
      </c>
      <c r="F503" s="7" t="s">
        <v>96</v>
      </c>
      <c r="G503" s="6">
        <v>4571700</v>
      </c>
      <c r="H503" s="7" t="s">
        <v>585</v>
      </c>
      <c r="I503" s="7"/>
      <c r="J503" s="15">
        <f t="shared" si="56"/>
        <v>7</v>
      </c>
      <c r="K503" s="15">
        <f t="shared" si="56"/>
        <v>2.9</v>
      </c>
      <c r="L503" s="113">
        <f t="shared" si="53"/>
        <v>41.428571428571423</v>
      </c>
    </row>
    <row r="504" spans="1:12" ht="16.5" customHeight="1" x14ac:dyDescent="0.25">
      <c r="A504" s="6" t="s">
        <v>601</v>
      </c>
      <c r="B504" s="204" t="s">
        <v>330</v>
      </c>
      <c r="C504" s="205"/>
      <c r="D504" s="206"/>
      <c r="E504" s="6">
        <v>984</v>
      </c>
      <c r="F504" s="7" t="s">
        <v>96</v>
      </c>
      <c r="G504" s="6">
        <v>4571700</v>
      </c>
      <c r="H504" s="7" t="s">
        <v>585</v>
      </c>
      <c r="I504" s="7" t="s">
        <v>342</v>
      </c>
      <c r="J504" s="15">
        <v>7</v>
      </c>
      <c r="K504" s="6">
        <v>2.9</v>
      </c>
      <c r="L504" s="113">
        <f t="shared" si="53"/>
        <v>41.428571428571423</v>
      </c>
    </row>
    <row r="505" spans="1:12" x14ac:dyDescent="0.25">
      <c r="A505" s="240" t="s">
        <v>99</v>
      </c>
      <c r="B505" s="240"/>
      <c r="C505" s="240"/>
      <c r="D505" s="240"/>
      <c r="E505" s="240"/>
      <c r="F505" s="240"/>
      <c r="G505" s="240"/>
      <c r="H505" s="240"/>
      <c r="I505" s="49"/>
      <c r="J505" s="25">
        <f>SUM(J10+J44)</f>
        <v>332298.5</v>
      </c>
      <c r="K505" s="25">
        <f>SUM(K10+K44)</f>
        <v>172025.1</v>
      </c>
      <c r="L505" s="117">
        <f t="shared" si="53"/>
        <v>51.768244515097116</v>
      </c>
    </row>
    <row r="506" spans="1:12" x14ac:dyDescent="0.25">
      <c r="B506" s="238"/>
      <c r="C506" s="238"/>
    </row>
    <row r="507" spans="1:12" ht="15" customHeight="1" x14ac:dyDescent="0.25">
      <c r="A507" s="239" t="s">
        <v>713</v>
      </c>
      <c r="B507" s="239"/>
      <c r="C507" s="239"/>
      <c r="D507" s="239"/>
      <c r="E507" s="239"/>
      <c r="F507" s="239"/>
      <c r="G507" s="239"/>
      <c r="H507" s="239"/>
      <c r="I507" s="239"/>
      <c r="J507" s="239"/>
    </row>
    <row r="508" spans="1:12" x14ac:dyDescent="0.25">
      <c r="B508" s="238"/>
      <c r="C508" s="238"/>
    </row>
    <row r="509" spans="1:12" x14ac:dyDescent="0.25">
      <c r="B509" s="239"/>
      <c r="C509" s="239"/>
      <c r="D509" s="239"/>
      <c r="E509" s="239"/>
      <c r="F509" s="239"/>
      <c r="G509" s="239"/>
      <c r="H509" s="239"/>
      <c r="I509" s="48"/>
    </row>
    <row r="510" spans="1:12" x14ac:dyDescent="0.25">
      <c r="B510" s="238"/>
      <c r="C510" s="238"/>
    </row>
    <row r="511" spans="1:12" x14ac:dyDescent="0.25">
      <c r="B511" s="238"/>
      <c r="C511" s="238"/>
      <c r="D511" s="86"/>
    </row>
    <row r="512" spans="1:12" x14ac:dyDescent="0.25">
      <c r="B512" s="238"/>
      <c r="C512" s="238"/>
      <c r="D512" s="87"/>
    </row>
    <row r="513" spans="2:4" x14ac:dyDescent="0.25">
      <c r="B513" s="238"/>
      <c r="C513" s="238"/>
      <c r="D513" s="87"/>
    </row>
    <row r="514" spans="2:4" x14ac:dyDescent="0.25">
      <c r="B514" s="238"/>
      <c r="C514" s="238"/>
      <c r="D514" s="87"/>
    </row>
    <row r="515" spans="2:4" x14ac:dyDescent="0.25">
      <c r="B515" s="238"/>
      <c r="C515" s="238"/>
    </row>
    <row r="516" spans="2:4" x14ac:dyDescent="0.25">
      <c r="B516" s="238"/>
      <c r="C516" s="238"/>
    </row>
    <row r="517" spans="2:4" x14ac:dyDescent="0.25">
      <c r="B517" s="238"/>
      <c r="C517" s="238"/>
    </row>
    <row r="518" spans="2:4" x14ac:dyDescent="0.25">
      <c r="B518" s="238"/>
      <c r="C518" s="238"/>
    </row>
    <row r="519" spans="2:4" x14ac:dyDescent="0.25">
      <c r="B519" s="238"/>
      <c r="C519" s="238"/>
    </row>
    <row r="520" spans="2:4" x14ac:dyDescent="0.25">
      <c r="B520" s="238"/>
      <c r="C520" s="238"/>
    </row>
    <row r="521" spans="2:4" x14ac:dyDescent="0.25">
      <c r="B521" s="238"/>
      <c r="C521" s="238"/>
    </row>
  </sheetData>
  <mergeCells count="525">
    <mergeCell ref="A507:J507"/>
    <mergeCell ref="B129:D129"/>
    <mergeCell ref="B199:D199"/>
    <mergeCell ref="B200:D200"/>
    <mergeCell ref="B201:D201"/>
    <mergeCell ref="B202:D202"/>
    <mergeCell ref="B503:D503"/>
    <mergeCell ref="B480:D480"/>
    <mergeCell ref="B481:D481"/>
    <mergeCell ref="B460:D460"/>
    <mergeCell ref="B461:D461"/>
    <mergeCell ref="B462:D462"/>
    <mergeCell ref="B463:D463"/>
    <mergeCell ref="B465:D465"/>
    <mergeCell ref="B466:D466"/>
    <mergeCell ref="B467:D467"/>
    <mergeCell ref="B468:D468"/>
    <mergeCell ref="B469:D469"/>
    <mergeCell ref="B476:D476"/>
    <mergeCell ref="B477:D477"/>
    <mergeCell ref="B478:D478"/>
    <mergeCell ref="B472:D472"/>
    <mergeCell ref="B473:D473"/>
    <mergeCell ref="B475:D475"/>
    <mergeCell ref="B471:D471"/>
    <mergeCell ref="B504:D504"/>
    <mergeCell ref="B496:D496"/>
    <mergeCell ref="B497:D497"/>
    <mergeCell ref="B498:D498"/>
    <mergeCell ref="B499:D499"/>
    <mergeCell ref="B500:D500"/>
    <mergeCell ref="B502:D502"/>
    <mergeCell ref="B482:D482"/>
    <mergeCell ref="B487:D487"/>
    <mergeCell ref="B488:D488"/>
    <mergeCell ref="B489:D489"/>
    <mergeCell ref="B490:D490"/>
    <mergeCell ref="B491:D491"/>
    <mergeCell ref="B493:D493"/>
    <mergeCell ref="B494:D494"/>
    <mergeCell ref="B495:D495"/>
    <mergeCell ref="B484:D484"/>
    <mergeCell ref="B479:D479"/>
    <mergeCell ref="B474:D474"/>
    <mergeCell ref="B448:D448"/>
    <mergeCell ref="B453:D453"/>
    <mergeCell ref="B454:D454"/>
    <mergeCell ref="B455:D455"/>
    <mergeCell ref="B456:D456"/>
    <mergeCell ref="B459:D459"/>
    <mergeCell ref="B449:D449"/>
    <mergeCell ref="B457:D457"/>
    <mergeCell ref="B470:D470"/>
    <mergeCell ref="B439:D439"/>
    <mergeCell ref="B440:D440"/>
    <mergeCell ref="B441:D441"/>
    <mergeCell ref="B442:D442"/>
    <mergeCell ref="B437:D437"/>
    <mergeCell ref="B438:D438"/>
    <mergeCell ref="B445:D445"/>
    <mergeCell ref="B446:D446"/>
    <mergeCell ref="B447:D447"/>
    <mergeCell ref="B426:D426"/>
    <mergeCell ref="B428:D428"/>
    <mergeCell ref="B429:D429"/>
    <mergeCell ref="B430:D430"/>
    <mergeCell ref="B434:D434"/>
    <mergeCell ref="B427:D427"/>
    <mergeCell ref="B435:D435"/>
    <mergeCell ref="B436:D436"/>
    <mergeCell ref="B431:D431"/>
    <mergeCell ref="B432:D432"/>
    <mergeCell ref="B433:D433"/>
    <mergeCell ref="B414:D414"/>
    <mergeCell ref="B415:D415"/>
    <mergeCell ref="B419:D419"/>
    <mergeCell ref="B420:D420"/>
    <mergeCell ref="B421:D421"/>
    <mergeCell ref="B422:D422"/>
    <mergeCell ref="B423:D423"/>
    <mergeCell ref="B424:D424"/>
    <mergeCell ref="B425:D425"/>
    <mergeCell ref="B400:D400"/>
    <mergeCell ref="B403:D403"/>
    <mergeCell ref="B404:D404"/>
    <mergeCell ref="B405:D405"/>
    <mergeCell ref="B395:D395"/>
    <mergeCell ref="B394:D394"/>
    <mergeCell ref="B406:D406"/>
    <mergeCell ref="B407:D407"/>
    <mergeCell ref="B412:D412"/>
    <mergeCell ref="B391:D391"/>
    <mergeCell ref="B392:D392"/>
    <mergeCell ref="B387:D387"/>
    <mergeCell ref="B386:D386"/>
    <mergeCell ref="B393:D393"/>
    <mergeCell ref="B396:D396"/>
    <mergeCell ref="B397:D397"/>
    <mergeCell ref="B398:D398"/>
    <mergeCell ref="B399:D399"/>
    <mergeCell ref="B380:D380"/>
    <mergeCell ref="B374:D374"/>
    <mergeCell ref="B381:D381"/>
    <mergeCell ref="B382:D382"/>
    <mergeCell ref="B384:D384"/>
    <mergeCell ref="B385:D385"/>
    <mergeCell ref="B388:D388"/>
    <mergeCell ref="B389:D389"/>
    <mergeCell ref="B390:D390"/>
    <mergeCell ref="B383:D383"/>
    <mergeCell ref="B361:D361"/>
    <mergeCell ref="B362:D362"/>
    <mergeCell ref="B363:D363"/>
    <mergeCell ref="B364:D364"/>
    <mergeCell ref="B369:D369"/>
    <mergeCell ref="B370:D370"/>
    <mergeCell ref="B359:D359"/>
    <mergeCell ref="B365:D365"/>
    <mergeCell ref="B367:D367"/>
    <mergeCell ref="B348:D348"/>
    <mergeCell ref="B349:D349"/>
    <mergeCell ref="B350:D350"/>
    <mergeCell ref="B353:D353"/>
    <mergeCell ref="B354:D354"/>
    <mergeCell ref="B355:D355"/>
    <mergeCell ref="B356:D356"/>
    <mergeCell ref="B357:D357"/>
    <mergeCell ref="B360:D360"/>
    <mergeCell ref="B351:D351"/>
    <mergeCell ref="B358:D358"/>
    <mergeCell ref="B352:D352"/>
    <mergeCell ref="B331:D331"/>
    <mergeCell ref="B332:D332"/>
    <mergeCell ref="B333:D333"/>
    <mergeCell ref="B335:D335"/>
    <mergeCell ref="B329:D329"/>
    <mergeCell ref="B330:D330"/>
    <mergeCell ref="B345:D345"/>
    <mergeCell ref="B346:D346"/>
    <mergeCell ref="B347:D347"/>
    <mergeCell ref="B344:D344"/>
    <mergeCell ref="B336:D336"/>
    <mergeCell ref="B343:D343"/>
    <mergeCell ref="B337:D337"/>
    <mergeCell ref="B338:D338"/>
    <mergeCell ref="B339:D339"/>
    <mergeCell ref="B340:D340"/>
    <mergeCell ref="B341:D341"/>
    <mergeCell ref="B342:D342"/>
    <mergeCell ref="B334:D334"/>
    <mergeCell ref="B285:D285"/>
    <mergeCell ref="B286:D286"/>
    <mergeCell ref="B287:D287"/>
    <mergeCell ref="B284:D284"/>
    <mergeCell ref="B283:D283"/>
    <mergeCell ref="B288:D288"/>
    <mergeCell ref="B289:D289"/>
    <mergeCell ref="B296:D296"/>
    <mergeCell ref="B297:D297"/>
    <mergeCell ref="B294:D294"/>
    <mergeCell ref="B290:D290"/>
    <mergeCell ref="B291:D291"/>
    <mergeCell ref="B292:D292"/>
    <mergeCell ref="B293:D293"/>
    <mergeCell ref="B271:D271"/>
    <mergeCell ref="B278:D278"/>
    <mergeCell ref="B279:D279"/>
    <mergeCell ref="B280:D280"/>
    <mergeCell ref="B281:D281"/>
    <mergeCell ref="B282:D282"/>
    <mergeCell ref="B277:D277"/>
    <mergeCell ref="B276:D276"/>
    <mergeCell ref="B272:D272"/>
    <mergeCell ref="B273:D273"/>
    <mergeCell ref="B274:D274"/>
    <mergeCell ref="B275:D275"/>
    <mergeCell ref="B262:D262"/>
    <mergeCell ref="B265:D265"/>
    <mergeCell ref="B266:D266"/>
    <mergeCell ref="B267:D267"/>
    <mergeCell ref="B268:D268"/>
    <mergeCell ref="B264:D264"/>
    <mergeCell ref="B263:D263"/>
    <mergeCell ref="B269:D269"/>
    <mergeCell ref="B270:D270"/>
    <mergeCell ref="B255:D255"/>
    <mergeCell ref="B258:D258"/>
    <mergeCell ref="B259:D259"/>
    <mergeCell ref="B260:D260"/>
    <mergeCell ref="B261:D261"/>
    <mergeCell ref="B256:D256"/>
    <mergeCell ref="B257:D257"/>
    <mergeCell ref="B250:D250"/>
    <mergeCell ref="B251:D251"/>
    <mergeCell ref="B252:D252"/>
    <mergeCell ref="B253:D253"/>
    <mergeCell ref="B254:D254"/>
    <mergeCell ref="B191:D191"/>
    <mergeCell ref="B189:D189"/>
    <mergeCell ref="B249:D249"/>
    <mergeCell ref="B198:D198"/>
    <mergeCell ref="B203:D203"/>
    <mergeCell ref="B204:D204"/>
    <mergeCell ref="B205:D205"/>
    <mergeCell ref="B206:D206"/>
    <mergeCell ref="B234:D234"/>
    <mergeCell ref="B221:D221"/>
    <mergeCell ref="B219:D219"/>
    <mergeCell ref="B231:D231"/>
    <mergeCell ref="B237:D237"/>
    <mergeCell ref="B240:D240"/>
    <mergeCell ref="B236:D236"/>
    <mergeCell ref="B235:D235"/>
    <mergeCell ref="B211:D211"/>
    <mergeCell ref="B212:D212"/>
    <mergeCell ref="B222:D222"/>
    <mergeCell ref="B220:D220"/>
    <mergeCell ref="B213:D213"/>
    <mergeCell ref="B214:D214"/>
    <mergeCell ref="B521:C521"/>
    <mergeCell ref="B513:C513"/>
    <mergeCell ref="B514:C514"/>
    <mergeCell ref="B519:C519"/>
    <mergeCell ref="B520:C520"/>
    <mergeCell ref="B444:D444"/>
    <mergeCell ref="B366:D366"/>
    <mergeCell ref="B368:D368"/>
    <mergeCell ref="B408:D408"/>
    <mergeCell ref="B452:D452"/>
    <mergeCell ref="B417:D417"/>
    <mergeCell ref="B418:D418"/>
    <mergeCell ref="B410:D410"/>
    <mergeCell ref="B443:D443"/>
    <mergeCell ref="B416:D416"/>
    <mergeCell ref="B510:C510"/>
    <mergeCell ref="B371:D371"/>
    <mergeCell ref="B372:D372"/>
    <mergeCell ref="B373:D373"/>
    <mergeCell ref="B375:D375"/>
    <mergeCell ref="B376:D376"/>
    <mergeCell ref="B377:D377"/>
    <mergeCell ref="B378:D378"/>
    <mergeCell ref="B379:D379"/>
    <mergeCell ref="B511:C511"/>
    <mergeCell ref="B409:D409"/>
    <mergeCell ref="B458:D458"/>
    <mergeCell ref="B401:D401"/>
    <mergeCell ref="B402:D402"/>
    <mergeCell ref="B492:D492"/>
    <mergeCell ref="B518:C518"/>
    <mergeCell ref="B515:C515"/>
    <mergeCell ref="B512:C512"/>
    <mergeCell ref="B516:C516"/>
    <mergeCell ref="B517:C517"/>
    <mergeCell ref="B508:C508"/>
    <mergeCell ref="B506:C506"/>
    <mergeCell ref="B509:H509"/>
    <mergeCell ref="A505:H505"/>
    <mergeCell ref="B501:D501"/>
    <mergeCell ref="B486:D486"/>
    <mergeCell ref="B411:D411"/>
    <mergeCell ref="B485:D485"/>
    <mergeCell ref="B483:D483"/>
    <mergeCell ref="B464:D464"/>
    <mergeCell ref="B450:D450"/>
    <mergeCell ref="B451:D451"/>
    <mergeCell ref="B413:D413"/>
    <mergeCell ref="B324:D324"/>
    <mergeCell ref="B325:D325"/>
    <mergeCell ref="B326:D326"/>
    <mergeCell ref="B318:D318"/>
    <mergeCell ref="B319:D319"/>
    <mergeCell ref="B321:D321"/>
    <mergeCell ref="B320:D320"/>
    <mergeCell ref="B302:D302"/>
    <mergeCell ref="B303:D303"/>
    <mergeCell ref="B310:D310"/>
    <mergeCell ref="B311:D311"/>
    <mergeCell ref="B322:D322"/>
    <mergeCell ref="B323:D323"/>
    <mergeCell ref="B312:D312"/>
    <mergeCell ref="B313:D313"/>
    <mergeCell ref="B314:D314"/>
    <mergeCell ref="B315:D315"/>
    <mergeCell ref="B316:D316"/>
    <mergeCell ref="B298:D298"/>
    <mergeCell ref="B299:D299"/>
    <mergeCell ref="B304:D304"/>
    <mergeCell ref="B305:D305"/>
    <mergeCell ref="B317:D317"/>
    <mergeCell ref="B196:D196"/>
    <mergeCell ref="B215:D215"/>
    <mergeCell ref="B216:D216"/>
    <mergeCell ref="B217:D217"/>
    <mergeCell ref="B218:D218"/>
    <mergeCell ref="B300:D300"/>
    <mergeCell ref="B301:D301"/>
    <mergeCell ref="B308:D308"/>
    <mergeCell ref="B309:D309"/>
    <mergeCell ref="B241:D241"/>
    <mergeCell ref="B242:D242"/>
    <mergeCell ref="B243:D243"/>
    <mergeCell ref="B246:D246"/>
    <mergeCell ref="B245:D245"/>
    <mergeCell ref="B228:D228"/>
    <mergeCell ref="B229:D229"/>
    <mergeCell ref="B247:D247"/>
    <mergeCell ref="B248:D248"/>
    <mergeCell ref="B238:D238"/>
    <mergeCell ref="B58:D58"/>
    <mergeCell ref="B223:D223"/>
    <mergeCell ref="B224:D224"/>
    <mergeCell ref="B225:D225"/>
    <mergeCell ref="B232:D232"/>
    <mergeCell ref="B233:D233"/>
    <mergeCell ref="B122:D122"/>
    <mergeCell ref="B109:D109"/>
    <mergeCell ref="B114:D114"/>
    <mergeCell ref="B115:D115"/>
    <mergeCell ref="B116:D116"/>
    <mergeCell ref="B86:D86"/>
    <mergeCell ref="B87:D87"/>
    <mergeCell ref="B80:D80"/>
    <mergeCell ref="B81:D81"/>
    <mergeCell ref="B88:D88"/>
    <mergeCell ref="B93:D93"/>
    <mergeCell ref="B83:D83"/>
    <mergeCell ref="B84:D84"/>
    <mergeCell ref="B110:D110"/>
    <mergeCell ref="B113:D113"/>
    <mergeCell ref="B169:D169"/>
    <mergeCell ref="B170:D170"/>
    <mergeCell ref="B190:D190"/>
    <mergeCell ref="B157:D157"/>
    <mergeCell ref="B162:D162"/>
    <mergeCell ref="B163:D163"/>
    <mergeCell ref="B158:D158"/>
    <mergeCell ref="B181:D181"/>
    <mergeCell ref="B185:D185"/>
    <mergeCell ref="B184:D184"/>
    <mergeCell ref="B168:D168"/>
    <mergeCell ref="B159:D159"/>
    <mergeCell ref="B175:D175"/>
    <mergeCell ref="B166:D166"/>
    <mergeCell ref="B160:D160"/>
    <mergeCell ref="B171:D171"/>
    <mergeCell ref="B172:D172"/>
    <mergeCell ref="B173:D173"/>
    <mergeCell ref="B179:D179"/>
    <mergeCell ref="B180:D180"/>
    <mergeCell ref="B176:D176"/>
    <mergeCell ref="B178:D178"/>
    <mergeCell ref="B177:D177"/>
    <mergeCell ref="B174:D174"/>
    <mergeCell ref="B182:D182"/>
    <mergeCell ref="B183:D183"/>
    <mergeCell ref="B55:D55"/>
    <mergeCell ref="B54:D54"/>
    <mergeCell ref="B75:D75"/>
    <mergeCell ref="B38:D38"/>
    <mergeCell ref="B12:D12"/>
    <mergeCell ref="B13:D13"/>
    <mergeCell ref="B20:D20"/>
    <mergeCell ref="B21:D21"/>
    <mergeCell ref="B22:D22"/>
    <mergeCell ref="B31:D31"/>
    <mergeCell ref="B32:D32"/>
    <mergeCell ref="B18:D18"/>
    <mergeCell ref="B19:D19"/>
    <mergeCell ref="B63:D63"/>
    <mergeCell ref="B56:D56"/>
    <mergeCell ref="B60:D60"/>
    <mergeCell ref="B61:D61"/>
    <mergeCell ref="B65:D65"/>
    <mergeCell ref="B66:D66"/>
    <mergeCell ref="B67:D67"/>
    <mergeCell ref="B68:D68"/>
    <mergeCell ref="B69:D69"/>
    <mergeCell ref="B59:D59"/>
    <mergeCell ref="B62:D62"/>
    <mergeCell ref="B328:D328"/>
    <mergeCell ref="B295:D295"/>
    <mergeCell ref="B123:D123"/>
    <mergeCell ref="B137:D137"/>
    <mergeCell ref="B138:D138"/>
    <mergeCell ref="B139:D139"/>
    <mergeCell ref="B140:D140"/>
    <mergeCell ref="B239:D239"/>
    <mergeCell ref="B135:D135"/>
    <mergeCell ref="B136:D136"/>
    <mergeCell ref="B142:D142"/>
    <mergeCell ref="B156:D156"/>
    <mergeCell ref="B197:D197"/>
    <mergeCell ref="B155:D155"/>
    <mergeCell ref="B167:D167"/>
    <mergeCell ref="B150:D150"/>
    <mergeCell ref="B164:D164"/>
    <mergeCell ref="B165:D165"/>
    <mergeCell ref="B125:D125"/>
    <mergeCell ref="B126:D126"/>
    <mergeCell ref="B127:D127"/>
    <mergeCell ref="B128:D128"/>
    <mergeCell ref="B124:D124"/>
    <mergeCell ref="B244:D244"/>
    <mergeCell ref="B64:D64"/>
    <mergeCell ref="B119:D119"/>
    <mergeCell ref="B120:D120"/>
    <mergeCell ref="B121:D121"/>
    <mergeCell ref="B327:D327"/>
    <mergeCell ref="B306:D306"/>
    <mergeCell ref="B307:D307"/>
    <mergeCell ref="B92:D92"/>
    <mergeCell ref="B91:D91"/>
    <mergeCell ref="B95:D95"/>
    <mergeCell ref="B96:D96"/>
    <mergeCell ref="B97:D97"/>
    <mergeCell ref="B100:D100"/>
    <mergeCell ref="B94:D94"/>
    <mergeCell ref="B98:D98"/>
    <mergeCell ref="B99:D99"/>
    <mergeCell ref="B106:D106"/>
    <mergeCell ref="B111:D111"/>
    <mergeCell ref="B112:D112"/>
    <mergeCell ref="B117:D117"/>
    <mergeCell ref="B118:D118"/>
    <mergeCell ref="B76:D76"/>
    <mergeCell ref="B71:D71"/>
    <mergeCell ref="B153:D153"/>
    <mergeCell ref="B57:D57"/>
    <mergeCell ref="D4:J4"/>
    <mergeCell ref="D3:J3"/>
    <mergeCell ref="B39:D39"/>
    <mergeCell ref="B40:D40"/>
    <mergeCell ref="B41:D41"/>
    <mergeCell ref="B42:D42"/>
    <mergeCell ref="B43:D43"/>
    <mergeCell ref="B10:D10"/>
    <mergeCell ref="D7:G7"/>
    <mergeCell ref="B14:D14"/>
    <mergeCell ref="J8:J9"/>
    <mergeCell ref="B15:D15"/>
    <mergeCell ref="B16:D16"/>
    <mergeCell ref="B17:D17"/>
    <mergeCell ref="E8:I8"/>
    <mergeCell ref="B23:D23"/>
    <mergeCell ref="B24:D24"/>
    <mergeCell ref="B25:D25"/>
    <mergeCell ref="B26:D26"/>
    <mergeCell ref="B30:D30"/>
    <mergeCell ref="B29:D29"/>
    <mergeCell ref="B28:D28"/>
    <mergeCell ref="B53:D53"/>
    <mergeCell ref="B50:D50"/>
    <mergeCell ref="B51:D51"/>
    <mergeCell ref="B52:D52"/>
    <mergeCell ref="B45:D45"/>
    <mergeCell ref="B46:D46"/>
    <mergeCell ref="B44:D44"/>
    <mergeCell ref="B47:D47"/>
    <mergeCell ref="B27:D27"/>
    <mergeCell ref="B33:D33"/>
    <mergeCell ref="B34:D34"/>
    <mergeCell ref="B35:D35"/>
    <mergeCell ref="B36:D36"/>
    <mergeCell ref="B37:D37"/>
    <mergeCell ref="B48:D48"/>
    <mergeCell ref="B148:D148"/>
    <mergeCell ref="B151:D151"/>
    <mergeCell ref="B152:D152"/>
    <mergeCell ref="B143:D143"/>
    <mergeCell ref="B226:D226"/>
    <mergeCell ref="B227:D227"/>
    <mergeCell ref="B230:D230"/>
    <mergeCell ref="B207:D207"/>
    <mergeCell ref="B208:D208"/>
    <mergeCell ref="B194:D194"/>
    <mergeCell ref="B195:D195"/>
    <mergeCell ref="B209:D209"/>
    <mergeCell ref="B210:D210"/>
    <mergeCell ref="B144:D144"/>
    <mergeCell ref="B145:D145"/>
    <mergeCell ref="B146:D146"/>
    <mergeCell ref="B161:D161"/>
    <mergeCell ref="B186:D186"/>
    <mergeCell ref="B187:D187"/>
    <mergeCell ref="B188:D188"/>
    <mergeCell ref="B192:D192"/>
    <mergeCell ref="B193:D193"/>
    <mergeCell ref="B154:D154"/>
    <mergeCell ref="B149:D149"/>
    <mergeCell ref="B133:D133"/>
    <mergeCell ref="B134:D134"/>
    <mergeCell ref="B107:D107"/>
    <mergeCell ref="B108:D108"/>
    <mergeCell ref="B101:D101"/>
    <mergeCell ref="B103:D103"/>
    <mergeCell ref="B104:D104"/>
    <mergeCell ref="B141:D141"/>
    <mergeCell ref="B147:D147"/>
    <mergeCell ref="B105:D105"/>
    <mergeCell ref="B102:D102"/>
    <mergeCell ref="A1:L1"/>
    <mergeCell ref="A2:L2"/>
    <mergeCell ref="K8:K9"/>
    <mergeCell ref="L8:L9"/>
    <mergeCell ref="A5:L5"/>
    <mergeCell ref="A6:L6"/>
    <mergeCell ref="B130:D130"/>
    <mergeCell ref="B131:D131"/>
    <mergeCell ref="B132:D132"/>
    <mergeCell ref="B85:D85"/>
    <mergeCell ref="B89:D89"/>
    <mergeCell ref="B90:D90"/>
    <mergeCell ref="B72:D72"/>
    <mergeCell ref="B73:D73"/>
    <mergeCell ref="B74:D74"/>
    <mergeCell ref="B78:D78"/>
    <mergeCell ref="B79:D79"/>
    <mergeCell ref="B82:D82"/>
    <mergeCell ref="B70:D70"/>
    <mergeCell ref="B77:D77"/>
    <mergeCell ref="A8:A9"/>
    <mergeCell ref="B8:D9"/>
    <mergeCell ref="B11:D11"/>
    <mergeCell ref="B49:D49"/>
  </mergeCells>
  <phoneticPr fontId="0" type="noConversion"/>
  <pageMargins left="0.39370078740157483" right="0.19685039370078741" top="0.59055118110236227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2015-09-30T14:09:11Z</cp:lastPrinted>
  <dcterms:created xsi:type="dcterms:W3CDTF">2011-06-28T07:51:13Z</dcterms:created>
  <dcterms:modified xsi:type="dcterms:W3CDTF">2015-10-09T11:07:29Z</dcterms:modified>
</cp:coreProperties>
</file>